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V:\ОТЧЁТЫ ОБ ИСПОЛНЕНИИ БЮДЖЕТА НСО\2023 год\2023 год\Годовой отчет в КСП НСО\Доп.материалы\"/>
    </mc:Choice>
  </mc:AlternateContent>
  <bookViews>
    <workbookView xWindow="600" yWindow="525" windowWidth="25575" windowHeight="10170"/>
  </bookViews>
  <sheets>
    <sheet name="Результат" sheetId="1" r:id="rId1"/>
  </sheets>
  <definedNames>
    <definedName name="_xlnm._FilterDatabase" localSheetId="0" hidden="1">Результат!$A$4:$H$658</definedName>
  </definedNames>
  <calcPr calcId="162913"/>
</workbook>
</file>

<file path=xl/calcChain.xml><?xml version="1.0" encoding="utf-8"?>
<calcChain xmlns="http://schemas.openxmlformats.org/spreadsheetml/2006/main">
  <c r="H921" i="1" l="1"/>
  <c r="G921" i="1"/>
  <c r="E921" i="1" l="1"/>
  <c r="F921" i="1"/>
  <c r="D921" i="1"/>
  <c r="H7" i="1" l="1"/>
  <c r="H8" i="1"/>
  <c r="H9" i="1"/>
  <c r="H10" i="1"/>
  <c r="H11" i="1"/>
  <c r="H12" i="1"/>
  <c r="H13" i="1"/>
  <c r="H18" i="1"/>
  <c r="H19" i="1"/>
  <c r="H20" i="1"/>
  <c r="H21" i="1"/>
  <c r="H22" i="1"/>
  <c r="H23" i="1"/>
  <c r="H24" i="1"/>
  <c r="H25" i="1"/>
  <c r="H26" i="1"/>
  <c r="H27" i="1"/>
  <c r="H28" i="1"/>
  <c r="H29" i="1"/>
  <c r="H30" i="1"/>
  <c r="H31" i="1"/>
  <c r="H32" i="1"/>
  <c r="H33" i="1"/>
  <c r="H34" i="1"/>
  <c r="H35" i="1"/>
  <c r="H36" i="1"/>
  <c r="H37" i="1"/>
  <c r="H38" i="1"/>
  <c r="H39" i="1"/>
  <c r="H40" i="1"/>
  <c r="H41" i="1"/>
  <c r="H42" i="1"/>
  <c r="H43" i="1"/>
  <c r="H44" i="1"/>
  <c r="H45" i="1"/>
  <c r="H46" i="1"/>
  <c r="H47" i="1"/>
  <c r="H48" i="1"/>
  <c r="H49" i="1"/>
  <c r="H52" i="1"/>
  <c r="H53" i="1"/>
  <c r="H54" i="1"/>
  <c r="H55" i="1"/>
  <c r="H56" i="1"/>
  <c r="H57" i="1"/>
  <c r="H58" i="1"/>
  <c r="H59" i="1"/>
  <c r="H60" i="1"/>
  <c r="H61" i="1"/>
  <c r="H62" i="1"/>
  <c r="H63" i="1"/>
  <c r="H64" i="1"/>
  <c r="H65" i="1"/>
  <c r="H66" i="1"/>
  <c r="H67" i="1"/>
  <c r="H68" i="1"/>
  <c r="H69" i="1"/>
  <c r="H70" i="1"/>
  <c r="H71" i="1"/>
  <c r="H72" i="1"/>
  <c r="H73" i="1"/>
  <c r="H74" i="1"/>
  <c r="H75" i="1"/>
  <c r="H76" i="1"/>
  <c r="H77" i="1"/>
  <c r="H78" i="1"/>
  <c r="H79" i="1"/>
  <c r="H80" i="1"/>
  <c r="H81" i="1"/>
  <c r="H82" i="1"/>
  <c r="H83" i="1"/>
  <c r="H84" i="1"/>
  <c r="H85" i="1"/>
  <c r="H86" i="1"/>
  <c r="H87" i="1"/>
  <c r="H88" i="1"/>
  <c r="H89" i="1"/>
  <c r="H90" i="1"/>
  <c r="H91" i="1"/>
  <c r="H92" i="1"/>
  <c r="H93" i="1"/>
  <c r="H94" i="1"/>
  <c r="H95" i="1"/>
  <c r="H98" i="1"/>
  <c r="H99" i="1"/>
  <c r="H100" i="1"/>
  <c r="H108" i="1"/>
  <c r="H109" i="1"/>
  <c r="H110" i="1"/>
  <c r="H111" i="1"/>
  <c r="H112" i="1"/>
  <c r="H113" i="1"/>
  <c r="H114" i="1"/>
  <c r="H115" i="1"/>
  <c r="H116" i="1"/>
  <c r="H117" i="1"/>
  <c r="H118" i="1"/>
  <c r="H119" i="1"/>
  <c r="H120" i="1"/>
  <c r="H121" i="1"/>
  <c r="H122" i="1"/>
  <c r="H123" i="1"/>
  <c r="H124" i="1"/>
  <c r="H125" i="1"/>
  <c r="H126" i="1"/>
  <c r="H127" i="1"/>
  <c r="H128" i="1"/>
  <c r="H129" i="1"/>
  <c r="H130" i="1"/>
  <c r="H131" i="1"/>
  <c r="H132" i="1"/>
  <c r="H133" i="1"/>
  <c r="H136" i="1"/>
  <c r="H137" i="1"/>
  <c r="H138" i="1"/>
  <c r="H144" i="1"/>
  <c r="H145" i="1"/>
  <c r="H146" i="1"/>
  <c r="H147" i="1"/>
  <c r="H148" i="1"/>
  <c r="H149" i="1"/>
  <c r="H150" i="1"/>
  <c r="H151" i="1"/>
  <c r="H152" i="1"/>
  <c r="H154" i="1"/>
  <c r="H155" i="1"/>
  <c r="H156" i="1"/>
  <c r="H157" i="1"/>
  <c r="H158" i="1"/>
  <c r="H159" i="1"/>
  <c r="H160" i="1"/>
  <c r="H161" i="1"/>
  <c r="H162" i="1"/>
  <c r="H163" i="1"/>
  <c r="H164" i="1"/>
  <c r="H165" i="1"/>
  <c r="H166" i="1"/>
  <c r="H167" i="1"/>
  <c r="H168" i="1"/>
  <c r="H169" i="1"/>
  <c r="H175" i="1"/>
  <c r="H176" i="1"/>
  <c r="H178" i="1"/>
  <c r="H179" i="1"/>
  <c r="H180" i="1"/>
  <c r="H181" i="1"/>
  <c r="H182" i="1"/>
  <c r="H183" i="1"/>
  <c r="H184" i="1"/>
  <c r="H185" i="1"/>
  <c r="H186" i="1"/>
  <c r="H187" i="1"/>
  <c r="H188" i="1"/>
  <c r="H189" i="1"/>
  <c r="H224" i="1"/>
  <c r="H225" i="1"/>
  <c r="H226" i="1"/>
  <c r="H227" i="1"/>
  <c r="H228" i="1"/>
  <c r="H229" i="1"/>
  <c r="H230" i="1"/>
  <c r="H231" i="1"/>
  <c r="H232" i="1"/>
  <c r="H233" i="1"/>
  <c r="H234" i="1"/>
  <c r="H235" i="1"/>
  <c r="H236" i="1"/>
  <c r="H237" i="1"/>
  <c r="H238" i="1"/>
  <c r="H239" i="1"/>
  <c r="H240" i="1"/>
  <c r="H241" i="1"/>
  <c r="H242" i="1"/>
  <c r="H243" i="1"/>
  <c r="H244" i="1"/>
  <c r="H245" i="1"/>
  <c r="H246" i="1"/>
  <c r="H247" i="1"/>
  <c r="H248" i="1"/>
  <c r="H249" i="1"/>
  <c r="H250" i="1"/>
  <c r="H251" i="1"/>
  <c r="H252" i="1"/>
  <c r="H253" i="1"/>
  <c r="H254" i="1"/>
  <c r="H256" i="1"/>
  <c r="H257" i="1"/>
  <c r="H258" i="1"/>
  <c r="H259" i="1"/>
  <c r="H260" i="1"/>
  <c r="H261" i="1"/>
  <c r="H265" i="1"/>
  <c r="H266" i="1"/>
  <c r="H267" i="1"/>
  <c r="H268" i="1"/>
  <c r="H272" i="1"/>
  <c r="H273" i="1"/>
  <c r="H274" i="1"/>
  <c r="H275" i="1"/>
  <c r="H276" i="1"/>
  <c r="H277" i="1"/>
  <c r="H278" i="1"/>
  <c r="H279" i="1"/>
  <c r="H280" i="1"/>
  <c r="H281" i="1"/>
  <c r="H282" i="1"/>
  <c r="H283" i="1"/>
  <c r="H284" i="1"/>
  <c r="H285" i="1"/>
  <c r="H286" i="1"/>
  <c r="H287" i="1"/>
  <c r="H288" i="1"/>
  <c r="H289" i="1"/>
  <c r="H290" i="1"/>
  <c r="H291" i="1"/>
  <c r="H292" i="1"/>
  <c r="H293" i="1"/>
  <c r="H294" i="1"/>
  <c r="H295" i="1"/>
  <c r="H296" i="1"/>
  <c r="H297" i="1"/>
  <c r="H298" i="1"/>
  <c r="H299" i="1"/>
  <c r="H300" i="1"/>
  <c r="H301" i="1"/>
  <c r="H302" i="1"/>
  <c r="H303" i="1"/>
  <c r="H304" i="1"/>
  <c r="H305" i="1"/>
  <c r="H306" i="1"/>
  <c r="H307" i="1"/>
  <c r="H308" i="1"/>
  <c r="H309" i="1"/>
  <c r="H310" i="1"/>
  <c r="H311" i="1"/>
  <c r="H314" i="1"/>
  <c r="H315" i="1"/>
  <c r="H316" i="1"/>
  <c r="H318" i="1"/>
  <c r="H319" i="1"/>
  <c r="H321" i="1"/>
  <c r="H322" i="1"/>
  <c r="H323" i="1"/>
  <c r="H324" i="1"/>
  <c r="H327" i="1"/>
  <c r="H328" i="1"/>
  <c r="H329" i="1"/>
  <c r="H330" i="1"/>
  <c r="H331" i="1"/>
  <c r="H332" i="1"/>
  <c r="H333" i="1"/>
  <c r="H335" i="1"/>
  <c r="H336" i="1"/>
  <c r="H338" i="1"/>
  <c r="H339" i="1"/>
  <c r="H340" i="1"/>
  <c r="H341" i="1"/>
  <c r="H343" i="1"/>
  <c r="H344" i="1"/>
  <c r="H345" i="1"/>
  <c r="H346" i="1"/>
  <c r="H348" i="1"/>
  <c r="H349" i="1"/>
  <c r="H350" i="1"/>
  <c r="H351" i="1"/>
  <c r="H353" i="1"/>
  <c r="H354" i="1"/>
  <c r="H355" i="1"/>
  <c r="H356" i="1"/>
  <c r="H357" i="1"/>
  <c r="H359" i="1"/>
  <c r="H360" i="1"/>
  <c r="H361" i="1"/>
  <c r="H362" i="1"/>
  <c r="H363" i="1"/>
  <c r="H364" i="1"/>
  <c r="H365" i="1"/>
  <c r="H366" i="1"/>
  <c r="H367" i="1"/>
  <c r="H368" i="1"/>
  <c r="H369" i="1"/>
  <c r="H370" i="1"/>
  <c r="H371" i="1"/>
  <c r="H372" i="1"/>
  <c r="H373" i="1"/>
  <c r="H376" i="1"/>
  <c r="H377" i="1"/>
  <c r="H378" i="1"/>
  <c r="H379" i="1"/>
  <c r="H380" i="1"/>
  <c r="H381" i="1"/>
  <c r="H382" i="1"/>
  <c r="H383" i="1"/>
  <c r="H384" i="1"/>
  <c r="H385" i="1"/>
  <c r="H386" i="1"/>
  <c r="H387" i="1"/>
  <c r="H388" i="1"/>
  <c r="H389" i="1"/>
  <c r="H390" i="1"/>
  <c r="H391" i="1"/>
  <c r="H392" i="1"/>
  <c r="H393" i="1"/>
  <c r="H394" i="1"/>
  <c r="H395" i="1"/>
  <c r="H396" i="1"/>
  <c r="H397" i="1"/>
  <c r="H398" i="1"/>
  <c r="H399" i="1"/>
  <c r="H400" i="1"/>
  <c r="H401" i="1"/>
  <c r="H402" i="1"/>
  <c r="H403" i="1"/>
  <c r="H404" i="1"/>
  <c r="H405" i="1"/>
  <c r="H406" i="1"/>
  <c r="H407" i="1"/>
  <c r="H408" i="1"/>
  <c r="H409" i="1"/>
  <c r="H410" i="1"/>
  <c r="H412" i="1"/>
  <c r="H413" i="1"/>
  <c r="H414" i="1"/>
  <c r="H415" i="1"/>
  <c r="H416" i="1"/>
  <c r="H417" i="1"/>
  <c r="H419" i="1"/>
  <c r="H421" i="1"/>
  <c r="H422" i="1"/>
  <c r="H423" i="1"/>
  <c r="H424" i="1"/>
  <c r="H425" i="1"/>
  <c r="H427" i="1"/>
  <c r="H428" i="1"/>
  <c r="H429" i="1"/>
  <c r="H430" i="1"/>
  <c r="H431" i="1"/>
  <c r="H432" i="1"/>
  <c r="H433" i="1"/>
  <c r="H434" i="1"/>
  <c r="H435" i="1"/>
  <c r="H436" i="1"/>
  <c r="H437" i="1"/>
  <c r="H438" i="1"/>
  <c r="H439" i="1"/>
  <c r="H441" i="1"/>
  <c r="H442" i="1"/>
  <c r="H443" i="1"/>
  <c r="H444" i="1"/>
  <c r="H445" i="1"/>
  <c r="H446" i="1"/>
  <c r="H447" i="1"/>
  <c r="H448" i="1"/>
  <c r="H449" i="1"/>
  <c r="H450" i="1"/>
  <c r="H451" i="1"/>
  <c r="H452" i="1"/>
  <c r="H453" i="1"/>
  <c r="H454" i="1"/>
  <c r="H456" i="1"/>
  <c r="H457" i="1"/>
  <c r="H459" i="1"/>
  <c r="H460" i="1"/>
  <c r="H461" i="1"/>
  <c r="H464" i="1"/>
  <c r="H465" i="1"/>
  <c r="H466" i="1"/>
  <c r="H467" i="1"/>
  <c r="H468" i="1"/>
  <c r="H469" i="1"/>
  <c r="H470" i="1"/>
  <c r="H471" i="1"/>
  <c r="H472" i="1"/>
  <c r="H473" i="1"/>
  <c r="H474" i="1"/>
  <c r="H475" i="1"/>
  <c r="H476" i="1"/>
  <c r="H478" i="1"/>
  <c r="H479" i="1"/>
  <c r="H480" i="1"/>
  <c r="H482" i="1"/>
  <c r="H483" i="1"/>
  <c r="H484" i="1"/>
  <c r="H485" i="1"/>
  <c r="H486" i="1"/>
  <c r="H487" i="1"/>
  <c r="H489" i="1"/>
  <c r="H490" i="1"/>
  <c r="H491" i="1"/>
  <c r="H492" i="1"/>
  <c r="H493" i="1"/>
  <c r="H494" i="1"/>
  <c r="H495" i="1"/>
  <c r="H499" i="1"/>
  <c r="H501" i="1"/>
  <c r="H502" i="1"/>
  <c r="H503" i="1"/>
  <c r="H504" i="1"/>
  <c r="H505" i="1"/>
  <c r="H507" i="1"/>
  <c r="H508" i="1"/>
  <c r="H509" i="1"/>
  <c r="H510" i="1"/>
  <c r="H511" i="1"/>
  <c r="H512" i="1"/>
  <c r="H513" i="1"/>
  <c r="H514" i="1"/>
  <c r="H515" i="1"/>
  <c r="H516" i="1"/>
  <c r="H518" i="1"/>
  <c r="H519" i="1"/>
  <c r="H520" i="1"/>
  <c r="H522" i="1"/>
  <c r="H523" i="1"/>
  <c r="H524" i="1"/>
  <c r="H525" i="1"/>
  <c r="H526" i="1"/>
  <c r="H527" i="1"/>
  <c r="H528" i="1"/>
  <c r="H532" i="1"/>
  <c r="H533" i="1"/>
  <c r="H534" i="1"/>
  <c r="H535" i="1"/>
  <c r="H537" i="1"/>
  <c r="H538" i="1"/>
  <c r="H540" i="1"/>
  <c r="H541" i="1"/>
  <c r="H542" i="1"/>
  <c r="H543" i="1"/>
  <c r="H545" i="1"/>
  <c r="H546" i="1"/>
  <c r="H548" i="1"/>
  <c r="H549" i="1"/>
  <c r="H552" i="1"/>
  <c r="H553" i="1"/>
  <c r="H554" i="1"/>
  <c r="H555" i="1"/>
  <c r="H556" i="1"/>
  <c r="H557" i="1"/>
  <c r="H558" i="1"/>
  <c r="H559" i="1"/>
  <c r="H560" i="1"/>
  <c r="H562" i="1"/>
  <c r="H563" i="1"/>
  <c r="H566" i="1"/>
  <c r="H567" i="1"/>
  <c r="H569" i="1"/>
  <c r="H572" i="1"/>
  <c r="H573" i="1"/>
  <c r="H574" i="1"/>
  <c r="H575" i="1"/>
  <c r="H576" i="1"/>
  <c r="H577" i="1"/>
  <c r="H578" i="1"/>
  <c r="H583" i="1"/>
  <c r="H584" i="1"/>
  <c r="H585" i="1"/>
  <c r="H586" i="1"/>
  <c r="H587" i="1"/>
  <c r="H588" i="1"/>
  <c r="H590" i="1"/>
  <c r="H591" i="1"/>
  <c r="H594" i="1"/>
  <c r="H596" i="1"/>
  <c r="H598" i="1"/>
  <c r="H607" i="1"/>
  <c r="H608" i="1"/>
  <c r="H609" i="1"/>
  <c r="H610" i="1"/>
  <c r="H611" i="1"/>
  <c r="H612" i="1"/>
  <c r="H613" i="1"/>
  <c r="H615" i="1"/>
  <c r="H617" i="1"/>
  <c r="H618" i="1"/>
  <c r="H621" i="1"/>
  <c r="H624" i="1"/>
  <c r="H629" i="1"/>
  <c r="H630" i="1"/>
  <c r="H631" i="1"/>
  <c r="H633" i="1"/>
  <c r="H634" i="1"/>
  <c r="H635" i="1"/>
  <c r="H636" i="1"/>
  <c r="H637" i="1"/>
  <c r="H654" i="1"/>
  <c r="H655" i="1"/>
  <c r="H657" i="1"/>
  <c r="H658" i="1"/>
  <c r="H662" i="1"/>
  <c r="H663" i="1"/>
  <c r="H664" i="1"/>
  <c r="H665" i="1"/>
  <c r="H666" i="1"/>
  <c r="H667" i="1"/>
  <c r="H668" i="1"/>
  <c r="H669" i="1"/>
  <c r="H670" i="1"/>
  <c r="H671" i="1"/>
  <c r="H672" i="1"/>
  <c r="H673" i="1"/>
  <c r="H674" i="1"/>
  <c r="H675" i="1"/>
  <c r="H676" i="1"/>
  <c r="H677" i="1"/>
  <c r="H678" i="1"/>
  <c r="H679" i="1"/>
  <c r="H680" i="1"/>
  <c r="H681" i="1"/>
  <c r="H682" i="1"/>
  <c r="H683" i="1"/>
  <c r="H684" i="1"/>
  <c r="H685" i="1"/>
  <c r="H686" i="1"/>
  <c r="H687" i="1"/>
  <c r="H688" i="1"/>
  <c r="H689" i="1"/>
  <c r="H690" i="1"/>
  <c r="H691" i="1"/>
  <c r="H692" i="1"/>
  <c r="H693" i="1"/>
  <c r="H694" i="1"/>
  <c r="H695" i="1"/>
  <c r="H696" i="1"/>
  <c r="H697" i="1"/>
  <c r="H698" i="1"/>
  <c r="H699" i="1"/>
  <c r="H700" i="1"/>
  <c r="H701" i="1"/>
  <c r="H702" i="1"/>
  <c r="H703" i="1"/>
  <c r="H704" i="1"/>
  <c r="H705" i="1"/>
  <c r="H706" i="1"/>
  <c r="H707" i="1"/>
  <c r="H708" i="1"/>
  <c r="H709" i="1"/>
  <c r="H710" i="1"/>
  <c r="H711" i="1"/>
  <c r="H712" i="1"/>
  <c r="H713" i="1"/>
  <c r="H714" i="1"/>
  <c r="H715" i="1"/>
  <c r="H716" i="1"/>
  <c r="H717" i="1"/>
  <c r="H718" i="1"/>
  <c r="H719" i="1"/>
  <c r="H720" i="1"/>
  <c r="H721" i="1"/>
  <c r="H722" i="1"/>
  <c r="H723" i="1"/>
  <c r="H724" i="1"/>
  <c r="H725" i="1"/>
  <c r="H726" i="1"/>
  <c r="H727" i="1"/>
  <c r="H728" i="1"/>
  <c r="H729" i="1"/>
  <c r="H730" i="1"/>
  <c r="H731" i="1"/>
  <c r="H732" i="1"/>
  <c r="H733" i="1"/>
  <c r="H734" i="1"/>
  <c r="H735" i="1"/>
  <c r="H736" i="1"/>
  <c r="H737" i="1"/>
  <c r="H738" i="1"/>
  <c r="H739" i="1"/>
  <c r="H740" i="1"/>
  <c r="H741" i="1"/>
  <c r="H742" i="1"/>
  <c r="H743" i="1"/>
  <c r="H744" i="1"/>
  <c r="H745" i="1"/>
  <c r="H746" i="1"/>
  <c r="H747" i="1"/>
  <c r="H748" i="1"/>
  <c r="H750" i="1"/>
  <c r="H751" i="1"/>
  <c r="H752" i="1"/>
  <c r="H753" i="1"/>
  <c r="H754" i="1"/>
  <c r="H755" i="1"/>
  <c r="H756" i="1"/>
  <c r="H757" i="1"/>
  <c r="H758" i="1"/>
  <c r="H759" i="1"/>
  <c r="H760" i="1"/>
  <c r="H761" i="1"/>
  <c r="H762" i="1"/>
  <c r="H763" i="1"/>
  <c r="H764" i="1"/>
  <c r="H765" i="1"/>
  <c r="H766" i="1"/>
  <c r="H767" i="1"/>
  <c r="H768" i="1"/>
  <c r="H769" i="1"/>
  <c r="H770" i="1"/>
  <c r="H771" i="1"/>
  <c r="H772" i="1"/>
  <c r="H773" i="1"/>
  <c r="H774" i="1"/>
  <c r="H775" i="1"/>
  <c r="H776" i="1"/>
  <c r="H777" i="1"/>
  <c r="H778" i="1"/>
  <c r="H779" i="1"/>
  <c r="H780" i="1"/>
  <c r="H781" i="1"/>
  <c r="H782" i="1"/>
  <c r="H783" i="1"/>
  <c r="H784" i="1"/>
  <c r="H785" i="1"/>
  <c r="H786" i="1"/>
  <c r="H787" i="1"/>
  <c r="H788" i="1"/>
  <c r="H789" i="1"/>
  <c r="H790" i="1"/>
  <c r="H791" i="1"/>
  <c r="H792" i="1"/>
  <c r="H793" i="1"/>
  <c r="H794" i="1"/>
  <c r="H796" i="1"/>
  <c r="H797" i="1"/>
  <c r="H799" i="1"/>
  <c r="H801" i="1"/>
  <c r="H802" i="1"/>
  <c r="H803" i="1"/>
  <c r="H804" i="1"/>
  <c r="H805" i="1"/>
  <c r="H806" i="1"/>
  <c r="H807" i="1"/>
  <c r="H808" i="1"/>
  <c r="H809" i="1"/>
  <c r="H810" i="1"/>
  <c r="H811" i="1"/>
  <c r="H812" i="1"/>
  <c r="H813" i="1"/>
  <c r="H814" i="1"/>
  <c r="H815" i="1"/>
  <c r="H816" i="1"/>
  <c r="H817" i="1"/>
  <c r="H818" i="1"/>
  <c r="H819" i="1"/>
  <c r="H820" i="1"/>
  <c r="H822" i="1"/>
  <c r="H823" i="1"/>
  <c r="H824" i="1"/>
  <c r="H825" i="1"/>
  <c r="H827" i="1"/>
  <c r="H828" i="1"/>
  <c r="H833" i="1"/>
  <c r="H834" i="1"/>
  <c r="H835" i="1"/>
  <c r="H836" i="1"/>
  <c r="H837" i="1"/>
  <c r="H838" i="1"/>
  <c r="H839" i="1"/>
  <c r="H841" i="1"/>
  <c r="H842" i="1"/>
  <c r="H843" i="1"/>
  <c r="H844" i="1"/>
  <c r="H845" i="1"/>
  <c r="H846" i="1"/>
  <c r="H847" i="1"/>
  <c r="H848" i="1"/>
  <c r="H849" i="1"/>
  <c r="H850" i="1"/>
  <c r="H851" i="1"/>
  <c r="H852" i="1"/>
  <c r="H853" i="1"/>
  <c r="H854" i="1"/>
  <c r="H855" i="1"/>
  <c r="H857" i="1"/>
  <c r="H858" i="1"/>
  <c r="H859" i="1"/>
  <c r="H860" i="1"/>
  <c r="H861" i="1"/>
  <c r="H862" i="1"/>
  <c r="H863" i="1"/>
  <c r="H864" i="1"/>
  <c r="G7" i="1"/>
  <c r="G8" i="1"/>
  <c r="G9" i="1"/>
  <c r="G10" i="1"/>
  <c r="G11" i="1"/>
  <c r="G12" i="1"/>
  <c r="G13" i="1"/>
  <c r="G18" i="1"/>
  <c r="G19" i="1"/>
  <c r="G20" i="1"/>
  <c r="G21" i="1"/>
  <c r="G22" i="1"/>
  <c r="G23" i="1"/>
  <c r="G24" i="1"/>
  <c r="G25" i="1"/>
  <c r="G26" i="1"/>
  <c r="G27" i="1"/>
  <c r="G28" i="1"/>
  <c r="G29" i="1"/>
  <c r="G30" i="1"/>
  <c r="G31" i="1"/>
  <c r="G32" i="1"/>
  <c r="G33" i="1"/>
  <c r="G34" i="1"/>
  <c r="G35" i="1"/>
  <c r="G36" i="1"/>
  <c r="G37" i="1"/>
  <c r="G38" i="1"/>
  <c r="G39" i="1"/>
  <c r="G40" i="1"/>
  <c r="G41" i="1"/>
  <c r="G42" i="1"/>
  <c r="G43" i="1"/>
  <c r="G44" i="1"/>
  <c r="G45" i="1"/>
  <c r="G46" i="1"/>
  <c r="G47" i="1"/>
  <c r="G48" i="1"/>
  <c r="G49" i="1"/>
  <c r="G52" i="1"/>
  <c r="G53" i="1"/>
  <c r="G54" i="1"/>
  <c r="G55" i="1"/>
  <c r="G56" i="1"/>
  <c r="G57" i="1"/>
  <c r="G58" i="1"/>
  <c r="G59" i="1"/>
  <c r="G60" i="1"/>
  <c r="G61" i="1"/>
  <c r="G62" i="1"/>
  <c r="G63" i="1"/>
  <c r="G64" i="1"/>
  <c r="G65" i="1"/>
  <c r="G66" i="1"/>
  <c r="G67" i="1"/>
  <c r="G68" i="1"/>
  <c r="G69" i="1"/>
  <c r="G70" i="1"/>
  <c r="G71" i="1"/>
  <c r="G72" i="1"/>
  <c r="G73" i="1"/>
  <c r="G74" i="1"/>
  <c r="G75" i="1"/>
  <c r="G76" i="1"/>
  <c r="G77" i="1"/>
  <c r="G78" i="1"/>
  <c r="G79" i="1"/>
  <c r="G80" i="1"/>
  <c r="G81" i="1"/>
  <c r="G82" i="1"/>
  <c r="G83" i="1"/>
  <c r="G84" i="1"/>
  <c r="G85" i="1"/>
  <c r="G86" i="1"/>
  <c r="G87" i="1"/>
  <c r="G88" i="1"/>
  <c r="G89" i="1"/>
  <c r="G90" i="1"/>
  <c r="G91" i="1"/>
  <c r="G92" i="1"/>
  <c r="G93" i="1"/>
  <c r="G94" i="1"/>
  <c r="G95" i="1"/>
  <c r="G98" i="1"/>
  <c r="G99" i="1"/>
  <c r="G100" i="1"/>
  <c r="G108" i="1"/>
  <c r="G109" i="1"/>
  <c r="G110" i="1"/>
  <c r="G111" i="1"/>
  <c r="G112" i="1"/>
  <c r="G113" i="1"/>
  <c r="G114" i="1"/>
  <c r="G115" i="1"/>
  <c r="G116" i="1"/>
  <c r="G117" i="1"/>
  <c r="G118" i="1"/>
  <c r="G119" i="1"/>
  <c r="G120" i="1"/>
  <c r="G121" i="1"/>
  <c r="G122" i="1"/>
  <c r="G123" i="1"/>
  <c r="G124" i="1"/>
  <c r="G125" i="1"/>
  <c r="G126" i="1"/>
  <c r="G127" i="1"/>
  <c r="G128" i="1"/>
  <c r="G129" i="1"/>
  <c r="G130" i="1"/>
  <c r="G131" i="1"/>
  <c r="G132" i="1"/>
  <c r="G133" i="1"/>
  <c r="G136" i="1"/>
  <c r="G137" i="1"/>
  <c r="G138" i="1"/>
  <c r="G144" i="1"/>
  <c r="G145" i="1"/>
  <c r="G146" i="1"/>
  <c r="G147" i="1"/>
  <c r="G148" i="1"/>
  <c r="G149" i="1"/>
  <c r="G150" i="1"/>
  <c r="G151" i="1"/>
  <c r="G152" i="1"/>
  <c r="G154" i="1"/>
  <c r="G155" i="1"/>
  <c r="G156" i="1"/>
  <c r="G157" i="1"/>
  <c r="G158" i="1"/>
  <c r="G159" i="1"/>
  <c r="G160" i="1"/>
  <c r="G161" i="1"/>
  <c r="G162" i="1"/>
  <c r="G163" i="1"/>
  <c r="G164" i="1"/>
  <c r="G165" i="1"/>
  <c r="G166" i="1"/>
  <c r="G167" i="1"/>
  <c r="G168" i="1"/>
  <c r="G169" i="1"/>
  <c r="G175" i="1"/>
  <c r="G176" i="1"/>
  <c r="G178" i="1"/>
  <c r="G179" i="1"/>
  <c r="G180" i="1"/>
  <c r="G181" i="1"/>
  <c r="G182" i="1"/>
  <c r="G183" i="1"/>
  <c r="G184" i="1"/>
  <c r="G185" i="1"/>
  <c r="G186" i="1"/>
  <c r="G187" i="1"/>
  <c r="G188" i="1"/>
  <c r="G189" i="1"/>
  <c r="G224" i="1"/>
  <c r="G225" i="1"/>
  <c r="G226" i="1"/>
  <c r="G227" i="1"/>
  <c r="G228" i="1"/>
  <c r="G229" i="1"/>
  <c r="G230" i="1"/>
  <c r="G231" i="1"/>
  <c r="G232" i="1"/>
  <c r="G233" i="1"/>
  <c r="G234" i="1"/>
  <c r="G235" i="1"/>
  <c r="G236" i="1"/>
  <c r="G237" i="1"/>
  <c r="G238" i="1"/>
  <c r="G239" i="1"/>
  <c r="G240" i="1"/>
  <c r="G241" i="1"/>
  <c r="G242" i="1"/>
  <c r="G243" i="1"/>
  <c r="G244" i="1"/>
  <c r="G245" i="1"/>
  <c r="G246" i="1"/>
  <c r="G247" i="1"/>
  <c r="G248" i="1"/>
  <c r="G249" i="1"/>
  <c r="G250" i="1"/>
  <c r="G251" i="1"/>
  <c r="G252" i="1"/>
  <c r="G253" i="1"/>
  <c r="G254" i="1"/>
  <c r="G256" i="1"/>
  <c r="G257" i="1"/>
  <c r="G258" i="1"/>
  <c r="G259" i="1"/>
  <c r="G260" i="1"/>
  <c r="G261" i="1"/>
  <c r="G265" i="1"/>
  <c r="G266" i="1"/>
  <c r="G267" i="1"/>
  <c r="G268" i="1"/>
  <c r="G272" i="1"/>
  <c r="G273" i="1"/>
  <c r="G274" i="1"/>
  <c r="G275" i="1"/>
  <c r="G276" i="1"/>
  <c r="G277" i="1"/>
  <c r="G278" i="1"/>
  <c r="G279" i="1"/>
  <c r="G280" i="1"/>
  <c r="G281" i="1"/>
  <c r="G282" i="1"/>
  <c r="G283" i="1"/>
  <c r="G284" i="1"/>
  <c r="G285" i="1"/>
  <c r="G286" i="1"/>
  <c r="G287" i="1"/>
  <c r="G288" i="1"/>
  <c r="G289" i="1"/>
  <c r="G290" i="1"/>
  <c r="G291" i="1"/>
  <c r="G292" i="1"/>
  <c r="G293" i="1"/>
  <c r="G294" i="1"/>
  <c r="G295" i="1"/>
  <c r="G296" i="1"/>
  <c r="G297" i="1"/>
  <c r="G298" i="1"/>
  <c r="G299" i="1"/>
  <c r="G300" i="1"/>
  <c r="G301" i="1"/>
  <c r="G302" i="1"/>
  <c r="G303" i="1"/>
  <c r="G304" i="1"/>
  <c r="G305" i="1"/>
  <c r="G306" i="1"/>
  <c r="G307" i="1"/>
  <c r="G308" i="1"/>
  <c r="G309" i="1"/>
  <c r="G310" i="1"/>
  <c r="G311" i="1"/>
  <c r="G314" i="1"/>
  <c r="G315" i="1"/>
  <c r="G316" i="1"/>
  <c r="G318" i="1"/>
  <c r="G319" i="1"/>
  <c r="G321" i="1"/>
  <c r="G322" i="1"/>
  <c r="G323" i="1"/>
  <c r="G324" i="1"/>
  <c r="G327" i="1"/>
  <c r="G328" i="1"/>
  <c r="G329" i="1"/>
  <c r="G330" i="1"/>
  <c r="G331" i="1"/>
  <c r="G332" i="1"/>
  <c r="G333" i="1"/>
  <c r="G335" i="1"/>
  <c r="G336" i="1"/>
  <c r="G338" i="1"/>
  <c r="G339" i="1"/>
  <c r="G340" i="1"/>
  <c r="G341" i="1"/>
  <c r="G343" i="1"/>
  <c r="G344" i="1"/>
  <c r="G345" i="1"/>
  <c r="G346" i="1"/>
  <c r="G348" i="1"/>
  <c r="G349" i="1"/>
  <c r="G350" i="1"/>
  <c r="G351" i="1"/>
  <c r="G353" i="1"/>
  <c r="G354" i="1"/>
  <c r="G355" i="1"/>
  <c r="G356" i="1"/>
  <c r="G357" i="1"/>
  <c r="G359" i="1"/>
  <c r="G360" i="1"/>
  <c r="G361" i="1"/>
  <c r="G362" i="1"/>
  <c r="G363" i="1"/>
  <c r="G364" i="1"/>
  <c r="G365" i="1"/>
  <c r="G366" i="1"/>
  <c r="G367" i="1"/>
  <c r="G368" i="1"/>
  <c r="G369" i="1"/>
  <c r="G370" i="1"/>
  <c r="G371" i="1"/>
  <c r="G372" i="1"/>
  <c r="G373" i="1"/>
  <c r="G376" i="1"/>
  <c r="G377" i="1"/>
  <c r="G378" i="1"/>
  <c r="G379" i="1"/>
  <c r="G380" i="1"/>
  <c r="G381" i="1"/>
  <c r="G382" i="1"/>
  <c r="G383" i="1"/>
  <c r="G384" i="1"/>
  <c r="G385" i="1"/>
  <c r="G386" i="1"/>
  <c r="G387" i="1"/>
  <c r="G388" i="1"/>
  <c r="G389" i="1"/>
  <c r="G390" i="1"/>
  <c r="G391" i="1"/>
  <c r="G392" i="1"/>
  <c r="G393" i="1"/>
  <c r="G394" i="1"/>
  <c r="G395" i="1"/>
  <c r="G396" i="1"/>
  <c r="G397" i="1"/>
  <c r="G398" i="1"/>
  <c r="G399" i="1"/>
  <c r="G400" i="1"/>
  <c r="G401" i="1"/>
  <c r="G402" i="1"/>
  <c r="G403" i="1"/>
  <c r="G404" i="1"/>
  <c r="G405" i="1"/>
  <c r="G406" i="1"/>
  <c r="G407" i="1"/>
  <c r="G408" i="1"/>
  <c r="G409" i="1"/>
  <c r="G410" i="1"/>
  <c r="G412" i="1"/>
  <c r="G413" i="1"/>
  <c r="G414" i="1"/>
  <c r="G415" i="1"/>
  <c r="G416" i="1"/>
  <c r="G417" i="1"/>
  <c r="G419" i="1"/>
  <c r="G421" i="1"/>
  <c r="G422" i="1"/>
  <c r="G423" i="1"/>
  <c r="G424" i="1"/>
  <c r="G425" i="1"/>
  <c r="G427" i="1"/>
  <c r="G428" i="1"/>
  <c r="G429" i="1"/>
  <c r="G430" i="1"/>
  <c r="G431" i="1"/>
  <c r="G432" i="1"/>
  <c r="G433" i="1"/>
  <c r="G434" i="1"/>
  <c r="G435" i="1"/>
  <c r="G436" i="1"/>
  <c r="G437" i="1"/>
  <c r="G438" i="1"/>
  <c r="G439" i="1"/>
  <c r="G441" i="1"/>
  <c r="G442" i="1"/>
  <c r="G443" i="1"/>
  <c r="G444" i="1"/>
  <c r="G445" i="1"/>
  <c r="G446" i="1"/>
  <c r="G447" i="1"/>
  <c r="G448" i="1"/>
  <c r="G449" i="1"/>
  <c r="G450" i="1"/>
  <c r="G451" i="1"/>
  <c r="G452" i="1"/>
  <c r="G453" i="1"/>
  <c r="G454" i="1"/>
  <c r="G456" i="1"/>
  <c r="G457" i="1"/>
  <c r="G459" i="1"/>
  <c r="G460" i="1"/>
  <c r="G461" i="1"/>
  <c r="G464" i="1"/>
  <c r="G465" i="1"/>
  <c r="G466" i="1"/>
  <c r="G467" i="1"/>
  <c r="G468" i="1"/>
  <c r="G469" i="1"/>
  <c r="G470" i="1"/>
  <c r="G471" i="1"/>
  <c r="G472" i="1"/>
  <c r="G473" i="1"/>
  <c r="G474" i="1"/>
  <c r="G475" i="1"/>
  <c r="G476" i="1"/>
  <c r="G478" i="1"/>
  <c r="G479" i="1"/>
  <c r="G480" i="1"/>
  <c r="G482" i="1"/>
  <c r="G483" i="1"/>
  <c r="G484" i="1"/>
  <c r="G485" i="1"/>
  <c r="G486" i="1"/>
  <c r="G487" i="1"/>
  <c r="G489" i="1"/>
  <c r="G490" i="1"/>
  <c r="G491" i="1"/>
  <c r="G492" i="1"/>
  <c r="G493" i="1"/>
  <c r="G494" i="1"/>
  <c r="G495" i="1"/>
  <c r="G499" i="1"/>
  <c r="G501" i="1"/>
  <c r="G502" i="1"/>
  <c r="G503" i="1"/>
  <c r="G504" i="1"/>
  <c r="G505" i="1"/>
  <c r="G507" i="1"/>
  <c r="G508" i="1"/>
  <c r="G509" i="1"/>
  <c r="G510" i="1"/>
  <c r="G511" i="1"/>
  <c r="G512" i="1"/>
  <c r="G513" i="1"/>
  <c r="G514" i="1"/>
  <c r="G515" i="1"/>
  <c r="G516" i="1"/>
  <c r="G518" i="1"/>
  <c r="G519" i="1"/>
  <c r="G520" i="1"/>
  <c r="G522" i="1"/>
  <c r="G523" i="1"/>
  <c r="G524" i="1"/>
  <c r="G525" i="1"/>
  <c r="G526" i="1"/>
  <c r="G527" i="1"/>
  <c r="G528" i="1"/>
  <c r="G532" i="1"/>
  <c r="G533" i="1"/>
  <c r="G534" i="1"/>
  <c r="G535" i="1"/>
  <c r="G537" i="1"/>
  <c r="G538" i="1"/>
  <c r="G540" i="1"/>
  <c r="G541" i="1"/>
  <c r="G542" i="1"/>
  <c r="G543" i="1"/>
  <c r="G545" i="1"/>
  <c r="G546" i="1"/>
  <c r="G548" i="1"/>
  <c r="G549" i="1"/>
  <c r="G552" i="1"/>
  <c r="G553" i="1"/>
  <c r="G554" i="1"/>
  <c r="G555" i="1"/>
  <c r="G556" i="1"/>
  <c r="G557" i="1"/>
  <c r="G558" i="1"/>
  <c r="G559" i="1"/>
  <c r="G560" i="1"/>
  <c r="G562" i="1"/>
  <c r="G563" i="1"/>
  <c r="G566" i="1"/>
  <c r="G567" i="1"/>
  <c r="G569" i="1"/>
  <c r="G572" i="1"/>
  <c r="G573" i="1"/>
  <c r="G574" i="1"/>
  <c r="G575" i="1"/>
  <c r="G576" i="1"/>
  <c r="G577" i="1"/>
  <c r="G578" i="1"/>
  <c r="G583" i="1"/>
  <c r="G584" i="1"/>
  <c r="G585" i="1"/>
  <c r="G586" i="1"/>
  <c r="G587" i="1"/>
  <c r="G588" i="1"/>
  <c r="G590" i="1"/>
  <c r="G591" i="1"/>
  <c r="G594" i="1"/>
  <c r="G596" i="1"/>
  <c r="G598" i="1"/>
  <c r="G607" i="1"/>
  <c r="G608" i="1"/>
  <c r="G609" i="1"/>
  <c r="G610" i="1"/>
  <c r="G611" i="1"/>
  <c r="G612" i="1"/>
  <c r="G613" i="1"/>
  <c r="G615" i="1"/>
  <c r="G617" i="1"/>
  <c r="G618" i="1"/>
  <c r="G621" i="1"/>
  <c r="G624" i="1"/>
  <c r="G629" i="1"/>
  <c r="G630" i="1"/>
  <c r="G631" i="1"/>
  <c r="G633" i="1"/>
  <c r="G634" i="1"/>
  <c r="G635" i="1"/>
  <c r="G636" i="1"/>
  <c r="G637" i="1"/>
  <c r="G654" i="1"/>
  <c r="G655" i="1"/>
  <c r="G657" i="1"/>
  <c r="G658" i="1"/>
  <c r="G662" i="1"/>
  <c r="G663" i="1"/>
  <c r="G664" i="1"/>
  <c r="G665" i="1"/>
  <c r="G666" i="1"/>
  <c r="G669" i="1"/>
  <c r="G670" i="1"/>
  <c r="G671" i="1"/>
  <c r="G672" i="1"/>
  <c r="G673" i="1"/>
  <c r="G674" i="1"/>
  <c r="G675" i="1"/>
  <c r="G676" i="1"/>
  <c r="G677" i="1"/>
  <c r="G678" i="1"/>
  <c r="G679" i="1"/>
  <c r="G680" i="1"/>
  <c r="G681" i="1"/>
  <c r="G682" i="1"/>
  <c r="G683" i="1"/>
  <c r="G684" i="1"/>
  <c r="G685" i="1"/>
  <c r="G686" i="1"/>
  <c r="G687" i="1"/>
  <c r="G688" i="1"/>
  <c r="G689" i="1"/>
  <c r="G690" i="1"/>
  <c r="G691" i="1"/>
  <c r="G692" i="1"/>
  <c r="G693" i="1"/>
  <c r="G694" i="1"/>
  <c r="G695" i="1"/>
  <c r="G696" i="1"/>
  <c r="G697" i="1"/>
  <c r="G698" i="1"/>
  <c r="G699" i="1"/>
  <c r="G700" i="1"/>
  <c r="G701" i="1"/>
  <c r="G702" i="1"/>
  <c r="G703" i="1"/>
  <c r="G704" i="1"/>
  <c r="G705" i="1"/>
  <c r="G706" i="1"/>
  <c r="G708" i="1"/>
  <c r="G709" i="1"/>
  <c r="G710" i="1"/>
  <c r="G711" i="1"/>
  <c r="G712" i="1"/>
  <c r="G713" i="1"/>
  <c r="G714" i="1"/>
  <c r="G715" i="1"/>
  <c r="G716" i="1"/>
  <c r="G717" i="1"/>
  <c r="G718" i="1"/>
  <c r="G719" i="1"/>
  <c r="G720" i="1"/>
  <c r="G721" i="1"/>
  <c r="G722" i="1"/>
  <c r="G723" i="1"/>
  <c r="G724" i="1"/>
  <c r="G725" i="1"/>
  <c r="G726" i="1"/>
  <c r="G727" i="1"/>
  <c r="G728" i="1"/>
  <c r="G729" i="1"/>
  <c r="G730" i="1"/>
  <c r="G731" i="1"/>
  <c r="G732" i="1"/>
  <c r="G733" i="1"/>
  <c r="G734" i="1"/>
  <c r="G735" i="1"/>
  <c r="G736" i="1"/>
  <c r="G737" i="1"/>
  <c r="G738" i="1"/>
  <c r="G739" i="1"/>
  <c r="G740" i="1"/>
  <c r="G741" i="1"/>
  <c r="G742" i="1"/>
  <c r="G743" i="1"/>
  <c r="G744" i="1"/>
  <c r="G745" i="1"/>
  <c r="G746" i="1"/>
  <c r="G747" i="1"/>
  <c r="G748" i="1"/>
  <c r="G749" i="1"/>
  <c r="G750" i="1"/>
  <c r="G751" i="1"/>
  <c r="G752" i="1"/>
  <c r="G753" i="1"/>
  <c r="G754" i="1"/>
  <c r="G755" i="1"/>
  <c r="G756" i="1"/>
  <c r="G757" i="1"/>
  <c r="G758" i="1"/>
  <c r="G759" i="1"/>
  <c r="G760" i="1"/>
  <c r="G761" i="1"/>
  <c r="G762" i="1"/>
  <c r="G763" i="1"/>
  <c r="G764" i="1"/>
  <c r="G765" i="1"/>
  <c r="G766" i="1"/>
  <c r="G767" i="1"/>
  <c r="G768" i="1"/>
  <c r="G769" i="1"/>
  <c r="G770" i="1"/>
  <c r="G771" i="1"/>
  <c r="G772" i="1"/>
  <c r="G773" i="1"/>
  <c r="G774" i="1"/>
  <c r="G776" i="1"/>
  <c r="G777" i="1"/>
  <c r="G778" i="1"/>
  <c r="G779" i="1"/>
  <c r="G780" i="1"/>
  <c r="G781" i="1"/>
  <c r="G782" i="1"/>
  <c r="G784" i="1"/>
  <c r="G785" i="1"/>
  <c r="G786" i="1"/>
  <c r="G787" i="1"/>
  <c r="G788" i="1"/>
  <c r="G789" i="1"/>
  <c r="G790" i="1"/>
  <c r="G791" i="1"/>
  <c r="G792" i="1"/>
  <c r="G793" i="1"/>
  <c r="G794" i="1"/>
  <c r="G799" i="1"/>
  <c r="G801" i="1"/>
  <c r="G802" i="1"/>
  <c r="G803" i="1"/>
  <c r="G804" i="1"/>
  <c r="G805" i="1"/>
  <c r="G806" i="1"/>
  <c r="G807" i="1"/>
  <c r="G808" i="1"/>
  <c r="G810" i="1"/>
  <c r="G811" i="1"/>
  <c r="G812" i="1"/>
  <c r="G813" i="1"/>
  <c r="G814" i="1"/>
  <c r="G815" i="1"/>
  <c r="G816" i="1"/>
  <c r="G817" i="1"/>
  <c r="G818" i="1"/>
  <c r="G819" i="1"/>
  <c r="G820" i="1"/>
  <c r="G822" i="1"/>
  <c r="G823" i="1"/>
  <c r="G824" i="1"/>
  <c r="G825" i="1"/>
  <c r="G827" i="1"/>
  <c r="G828" i="1"/>
  <c r="G833" i="1"/>
  <c r="G834" i="1"/>
  <c r="G835" i="1"/>
  <c r="G836" i="1"/>
  <c r="G837" i="1"/>
  <c r="G838" i="1"/>
  <c r="G839" i="1"/>
  <c r="G841" i="1"/>
  <c r="G842" i="1"/>
  <c r="G843" i="1"/>
  <c r="G844" i="1"/>
  <c r="G845" i="1"/>
  <c r="G846" i="1"/>
  <c r="G847" i="1"/>
  <c r="G848" i="1"/>
  <c r="G849" i="1"/>
  <c r="G850" i="1"/>
  <c r="G851" i="1"/>
  <c r="G852" i="1"/>
  <c r="G853" i="1"/>
  <c r="G854" i="1"/>
  <c r="G855" i="1"/>
  <c r="G857" i="1"/>
  <c r="G858" i="1"/>
  <c r="G859" i="1"/>
  <c r="G860" i="1"/>
  <c r="G861" i="1"/>
  <c r="G862" i="1"/>
  <c r="G863" i="1"/>
  <c r="G864" i="1"/>
  <c r="G6" i="1"/>
  <c r="H6" i="1" l="1"/>
  <c r="F433" i="1"/>
  <c r="F16" i="1" l="1"/>
  <c r="F655" i="1"/>
  <c r="F631" i="1"/>
  <c r="F613" i="1"/>
  <c r="F608" i="1"/>
  <c r="F607" i="1" s="1"/>
  <c r="F600" i="1"/>
  <c r="F254" i="1"/>
  <c r="F31" i="1" l="1"/>
  <c r="E484" i="1"/>
  <c r="D484" i="1" l="1"/>
  <c r="F416" i="1" l="1"/>
  <c r="F237" i="1"/>
  <c r="D639" i="1"/>
  <c r="E639" i="1"/>
  <c r="F639" i="1"/>
  <c r="D591" i="1"/>
  <c r="E591" i="1"/>
  <c r="F591" i="1"/>
  <c r="F484" i="1" l="1"/>
  <c r="D462" i="1"/>
  <c r="E462" i="1"/>
  <c r="F462" i="1"/>
  <c r="F441" i="1"/>
  <c r="F438" i="1"/>
  <c r="F432" i="1" s="1"/>
  <c r="F399" i="1"/>
  <c r="E325" i="1"/>
  <c r="D325" i="1"/>
  <c r="F325" i="1"/>
  <c r="F314" i="1"/>
  <c r="D270" i="1"/>
  <c r="D269" i="1" s="1"/>
  <c r="E270" i="1"/>
  <c r="E269" i="1" s="1"/>
  <c r="F270" i="1"/>
  <c r="F269" i="1" s="1"/>
  <c r="D263" i="1"/>
  <c r="D262" i="1" s="1"/>
  <c r="E263" i="1"/>
  <c r="E262" i="1" s="1"/>
  <c r="F263" i="1"/>
  <c r="F262" i="1" s="1"/>
  <c r="D259" i="1"/>
  <c r="D258" i="1" s="1"/>
  <c r="E259" i="1"/>
  <c r="E258" i="1" s="1"/>
  <c r="F259" i="1"/>
  <c r="F184" i="1"/>
  <c r="E184" i="1"/>
  <c r="D184" i="1"/>
  <c r="F175" i="1"/>
  <c r="F151" i="1"/>
  <c r="F142" i="1"/>
  <c r="E142" i="1"/>
  <c r="D142" i="1"/>
  <c r="D37" i="1"/>
  <c r="E37" i="1"/>
  <c r="F37" i="1"/>
  <c r="D31" i="1"/>
  <c r="E31" i="1"/>
  <c r="D25" i="1"/>
  <c r="E25" i="1"/>
  <c r="F25" i="1"/>
  <c r="F258" i="1" l="1"/>
  <c r="E608" i="1"/>
  <c r="E638" i="1" l="1"/>
  <c r="F638" i="1"/>
  <c r="D638" i="1"/>
  <c r="E655" i="1"/>
  <c r="D655" i="1"/>
  <c r="D654" i="1" s="1"/>
  <c r="F654" i="1"/>
  <c r="E635" i="1"/>
  <c r="E634" i="1" s="1"/>
  <c r="F635" i="1"/>
  <c r="D635" i="1"/>
  <c r="D634" i="1" s="1"/>
  <c r="E631" i="1"/>
  <c r="E630" i="1" s="1"/>
  <c r="E629" i="1" s="1"/>
  <c r="D631" i="1"/>
  <c r="D630" i="1" s="1"/>
  <c r="D629" i="1" s="1"/>
  <c r="E626" i="1"/>
  <c r="F626" i="1"/>
  <c r="D626" i="1"/>
  <c r="E613" i="1"/>
  <c r="D613" i="1"/>
  <c r="E607" i="1"/>
  <c r="D608" i="1"/>
  <c r="D607" i="1" s="1"/>
  <c r="E605" i="1"/>
  <c r="F605" i="1"/>
  <c r="D605" i="1"/>
  <c r="E600" i="1"/>
  <c r="D600" i="1"/>
  <c r="E585" i="1"/>
  <c r="E584" i="1" s="1"/>
  <c r="F585" i="1"/>
  <c r="D585" i="1"/>
  <c r="E581" i="1"/>
  <c r="E580" i="1" s="1"/>
  <c r="F581" i="1"/>
  <c r="F580" i="1" s="1"/>
  <c r="D581" i="1"/>
  <c r="D580" i="1" s="1"/>
  <c r="E560" i="1"/>
  <c r="F560" i="1"/>
  <c r="D560" i="1"/>
  <c r="D559" i="1" s="1"/>
  <c r="E557" i="1"/>
  <c r="F557" i="1"/>
  <c r="D557" i="1"/>
  <c r="D556" i="1" s="1"/>
  <c r="E554" i="1"/>
  <c r="E553" i="1" s="1"/>
  <c r="F554" i="1"/>
  <c r="D554" i="1"/>
  <c r="D553" i="1" s="1"/>
  <c r="E525" i="1"/>
  <c r="F525" i="1"/>
  <c r="D525" i="1"/>
  <c r="D524" i="1" s="1"/>
  <c r="E515" i="1"/>
  <c r="E514" i="1" s="1"/>
  <c r="F515" i="1"/>
  <c r="D515" i="1"/>
  <c r="D514" i="1" s="1"/>
  <c r="E512" i="1"/>
  <c r="E511" i="1" s="1"/>
  <c r="F512" i="1"/>
  <c r="D512" i="1"/>
  <c r="D511" i="1" s="1"/>
  <c r="E508" i="1"/>
  <c r="E507" i="1" s="1"/>
  <c r="F508" i="1"/>
  <c r="D508" i="1"/>
  <c r="D507" i="1" s="1"/>
  <c r="E496" i="1"/>
  <c r="F496" i="1"/>
  <c r="E504" i="1"/>
  <c r="F504" i="1"/>
  <c r="D504" i="1"/>
  <c r="E499" i="1"/>
  <c r="F499" i="1"/>
  <c r="D499" i="1"/>
  <c r="D496" i="1"/>
  <c r="E490" i="1"/>
  <c r="F490" i="1"/>
  <c r="F483" i="1" s="1"/>
  <c r="D490" i="1"/>
  <c r="E480" i="1"/>
  <c r="E479" i="1" s="1"/>
  <c r="F480" i="1"/>
  <c r="D480" i="1"/>
  <c r="D479" i="1" s="1"/>
  <c r="E476" i="1"/>
  <c r="E475" i="1" s="1"/>
  <c r="F476" i="1"/>
  <c r="D476" i="1"/>
  <c r="D475" i="1" s="1"/>
  <c r="E472" i="1"/>
  <c r="E471" i="1" s="1"/>
  <c r="F472" i="1"/>
  <c r="D472" i="1"/>
  <c r="D471" i="1" s="1"/>
  <c r="E468" i="1"/>
  <c r="F468" i="1"/>
  <c r="E464" i="1"/>
  <c r="F464" i="1"/>
  <c r="D464" i="1"/>
  <c r="E456" i="1"/>
  <c r="F456" i="1"/>
  <c r="D456" i="1"/>
  <c r="E451" i="1"/>
  <c r="F451" i="1"/>
  <c r="D451" i="1"/>
  <c r="E446" i="1"/>
  <c r="E445" i="1" s="1"/>
  <c r="F446" i="1"/>
  <c r="D446" i="1"/>
  <c r="D445" i="1" s="1"/>
  <c r="E441" i="1"/>
  <c r="D441" i="1"/>
  <c r="E438" i="1"/>
  <c r="D438" i="1"/>
  <c r="E433" i="1"/>
  <c r="D433" i="1"/>
  <c r="E429" i="1"/>
  <c r="E428" i="1" s="1"/>
  <c r="F429" i="1"/>
  <c r="D429" i="1"/>
  <c r="D428" i="1" s="1"/>
  <c r="E425" i="1"/>
  <c r="F425" i="1"/>
  <c r="D425" i="1"/>
  <c r="E423" i="1"/>
  <c r="F423" i="1"/>
  <c r="F422" i="1" s="1"/>
  <c r="D423" i="1"/>
  <c r="E419" i="1"/>
  <c r="F419" i="1"/>
  <c r="D419" i="1"/>
  <c r="E416" i="1"/>
  <c r="D416" i="1"/>
  <c r="E412" i="1"/>
  <c r="F412" i="1"/>
  <c r="D412" i="1"/>
  <c r="E408" i="1"/>
  <c r="F408" i="1"/>
  <c r="D408" i="1"/>
  <c r="E403" i="1"/>
  <c r="F403" i="1"/>
  <c r="D403" i="1"/>
  <c r="E399" i="1"/>
  <c r="D399" i="1"/>
  <c r="D398" i="1" s="1"/>
  <c r="E395" i="1"/>
  <c r="F395" i="1"/>
  <c r="D395" i="1"/>
  <c r="E393" i="1"/>
  <c r="F393" i="1"/>
  <c r="D393" i="1"/>
  <c r="E388" i="1"/>
  <c r="E387" i="1" s="1"/>
  <c r="F388" i="1"/>
  <c r="D388" i="1"/>
  <c r="D387" i="1" s="1"/>
  <c r="E382" i="1"/>
  <c r="F382" i="1"/>
  <c r="D382" i="1"/>
  <c r="D381" i="1" s="1"/>
  <c r="D380" i="1" s="1"/>
  <c r="E378" i="1"/>
  <c r="E377" i="1" s="1"/>
  <c r="E376" i="1" s="1"/>
  <c r="F378" i="1"/>
  <c r="D378" i="1"/>
  <c r="D377" i="1" s="1"/>
  <c r="D376" i="1" s="1"/>
  <c r="E363" i="1"/>
  <c r="F363" i="1"/>
  <c r="D363" i="1"/>
  <c r="E374" i="1"/>
  <c r="F374" i="1"/>
  <c r="D374" i="1"/>
  <c r="E369" i="1"/>
  <c r="F369" i="1"/>
  <c r="D369" i="1"/>
  <c r="E366" i="1"/>
  <c r="F366" i="1"/>
  <c r="D366" i="1"/>
  <c r="E332" i="1"/>
  <c r="F332" i="1"/>
  <c r="E314" i="1"/>
  <c r="D332" i="1"/>
  <c r="D331" i="1" s="1"/>
  <c r="E328" i="1"/>
  <c r="E327" i="1" s="1"/>
  <c r="F328" i="1"/>
  <c r="D328" i="1"/>
  <c r="D327" i="1" s="1"/>
  <c r="E312" i="1"/>
  <c r="F312" i="1"/>
  <c r="D312" i="1"/>
  <c r="D314" i="1"/>
  <c r="E309" i="1"/>
  <c r="E308" i="1" s="1"/>
  <c r="F309" i="1"/>
  <c r="D309" i="1"/>
  <c r="D308" i="1" s="1"/>
  <c r="E305" i="1"/>
  <c r="E304" i="1" s="1"/>
  <c r="D305" i="1"/>
  <c r="D304" i="1" s="1"/>
  <c r="E302" i="1"/>
  <c r="F302" i="1"/>
  <c r="D302" i="1"/>
  <c r="E300" i="1"/>
  <c r="F300" i="1"/>
  <c r="D300" i="1"/>
  <c r="E298" i="1"/>
  <c r="F298" i="1"/>
  <c r="D298" i="1"/>
  <c r="E294" i="1"/>
  <c r="F294" i="1"/>
  <c r="D294" i="1"/>
  <c r="E292" i="1"/>
  <c r="F292" i="1"/>
  <c r="D292" i="1"/>
  <c r="E290" i="1"/>
  <c r="F290" i="1"/>
  <c r="D290" i="1"/>
  <c r="E286" i="1"/>
  <c r="E285" i="1" s="1"/>
  <c r="F286" i="1"/>
  <c r="D286" i="1"/>
  <c r="D285" i="1" s="1"/>
  <c r="E283" i="1"/>
  <c r="F283" i="1"/>
  <c r="D283" i="1"/>
  <c r="D282" i="1" s="1"/>
  <c r="E280" i="1"/>
  <c r="F280" i="1"/>
  <c r="D280" i="1"/>
  <c r="E278" i="1"/>
  <c r="E277" i="1" s="1"/>
  <c r="F278" i="1"/>
  <c r="D278" i="1"/>
  <c r="D277" i="1" s="1"/>
  <c r="E273" i="1"/>
  <c r="E272" i="1" s="1"/>
  <c r="E268" i="1" s="1"/>
  <c r="F273" i="1"/>
  <c r="D273" i="1"/>
  <c r="D272" i="1" s="1"/>
  <c r="D268" i="1" s="1"/>
  <c r="E266" i="1"/>
  <c r="E265" i="1" s="1"/>
  <c r="E261" i="1" s="1"/>
  <c r="F266" i="1"/>
  <c r="D266" i="1"/>
  <c r="D265" i="1" s="1"/>
  <c r="D261" i="1" s="1"/>
  <c r="E254" i="1"/>
  <c r="E253" i="1" s="1"/>
  <c r="D254" i="1"/>
  <c r="D253" i="1" s="1"/>
  <c r="E250" i="1"/>
  <c r="F250" i="1"/>
  <c r="D250" i="1"/>
  <c r="E248" i="1"/>
  <c r="E247" i="1" s="1"/>
  <c r="F248" i="1"/>
  <c r="D248" i="1"/>
  <c r="D247" i="1" s="1"/>
  <c r="E240" i="1"/>
  <c r="E239" i="1" s="1"/>
  <c r="F240" i="1"/>
  <c r="D240" i="1"/>
  <c r="D239" i="1" s="1"/>
  <c r="E237" i="1"/>
  <c r="D237" i="1"/>
  <c r="D236" i="1" s="1"/>
  <c r="E233" i="1"/>
  <c r="E232" i="1" s="1"/>
  <c r="F233" i="1"/>
  <c r="D233" i="1"/>
  <c r="D232" i="1" s="1"/>
  <c r="E230" i="1"/>
  <c r="F230" i="1"/>
  <c r="D230" i="1"/>
  <c r="D229" i="1" s="1"/>
  <c r="D228" i="1" s="1"/>
  <c r="E226" i="1"/>
  <c r="E225" i="1" s="1"/>
  <c r="F226" i="1"/>
  <c r="D226" i="1"/>
  <c r="D225" i="1" s="1"/>
  <c r="E192" i="1"/>
  <c r="F192" i="1"/>
  <c r="D192" i="1"/>
  <c r="E222" i="1"/>
  <c r="F222" i="1"/>
  <c r="D222" i="1"/>
  <c r="E220" i="1"/>
  <c r="F220" i="1"/>
  <c r="D220" i="1"/>
  <c r="E217" i="1"/>
  <c r="E216" i="1" s="1"/>
  <c r="F217" i="1"/>
  <c r="F216" i="1" s="1"/>
  <c r="D217" i="1"/>
  <c r="D216" i="1" s="1"/>
  <c r="E214" i="1"/>
  <c r="F214" i="1"/>
  <c r="D214" i="1"/>
  <c r="E212" i="1"/>
  <c r="F212" i="1"/>
  <c r="D212" i="1"/>
  <c r="E210" i="1"/>
  <c r="F210" i="1"/>
  <c r="D210" i="1"/>
  <c r="E207" i="1"/>
  <c r="F207" i="1"/>
  <c r="D207" i="1"/>
  <c r="E205" i="1"/>
  <c r="F205" i="1"/>
  <c r="D205" i="1"/>
  <c r="E202" i="1"/>
  <c r="F202" i="1"/>
  <c r="D202" i="1"/>
  <c r="E200" i="1"/>
  <c r="F200" i="1"/>
  <c r="D200" i="1"/>
  <c r="E198" i="1"/>
  <c r="F198" i="1"/>
  <c r="D198" i="1"/>
  <c r="E194" i="1"/>
  <c r="F194" i="1"/>
  <c r="D194" i="1"/>
  <c r="E173" i="1"/>
  <c r="F173" i="1"/>
  <c r="D173" i="1"/>
  <c r="E171" i="1"/>
  <c r="E170" i="1" s="1"/>
  <c r="F171" i="1"/>
  <c r="F170" i="1" s="1"/>
  <c r="D171" i="1"/>
  <c r="D170" i="1" s="1"/>
  <c r="E188" i="1"/>
  <c r="F188" i="1"/>
  <c r="D188" i="1"/>
  <c r="E186" i="1"/>
  <c r="F186" i="1"/>
  <c r="D186" i="1"/>
  <c r="E182" i="1"/>
  <c r="F182" i="1"/>
  <c r="D182" i="1"/>
  <c r="E180" i="1"/>
  <c r="F180" i="1"/>
  <c r="D180" i="1"/>
  <c r="E178" i="1"/>
  <c r="F178" i="1"/>
  <c r="D178" i="1"/>
  <c r="E175" i="1"/>
  <c r="D175" i="1"/>
  <c r="E168" i="1"/>
  <c r="F168" i="1"/>
  <c r="D168" i="1"/>
  <c r="E166" i="1"/>
  <c r="F166" i="1"/>
  <c r="D166" i="1"/>
  <c r="E163" i="1"/>
  <c r="F163" i="1"/>
  <c r="D163" i="1"/>
  <c r="D161" i="1" s="1"/>
  <c r="F161" i="1"/>
  <c r="E159" i="1"/>
  <c r="F159" i="1"/>
  <c r="D159" i="1"/>
  <c r="E157" i="1"/>
  <c r="F157" i="1"/>
  <c r="D157" i="1"/>
  <c r="E155" i="1"/>
  <c r="F155" i="1"/>
  <c r="D155" i="1"/>
  <c r="E151" i="1"/>
  <c r="D151" i="1"/>
  <c r="D150" i="1" s="1"/>
  <c r="E148" i="1"/>
  <c r="F148" i="1"/>
  <c r="D148" i="1"/>
  <c r="E145" i="1"/>
  <c r="E144" i="1" s="1"/>
  <c r="F145" i="1"/>
  <c r="D145" i="1"/>
  <c r="D144" i="1" s="1"/>
  <c r="E140" i="1"/>
  <c r="E139" i="1" s="1"/>
  <c r="F140" i="1"/>
  <c r="F139" i="1" s="1"/>
  <c r="D140" i="1"/>
  <c r="D139" i="1" s="1"/>
  <c r="E136" i="1"/>
  <c r="F136" i="1"/>
  <c r="D136" i="1"/>
  <c r="E134" i="1"/>
  <c r="F134" i="1"/>
  <c r="D134" i="1"/>
  <c r="E132" i="1"/>
  <c r="F132" i="1"/>
  <c r="D132" i="1"/>
  <c r="E129" i="1"/>
  <c r="F129" i="1"/>
  <c r="D129" i="1"/>
  <c r="E127" i="1"/>
  <c r="F127" i="1"/>
  <c r="D127" i="1"/>
  <c r="E125" i="1"/>
  <c r="F125" i="1"/>
  <c r="D125" i="1"/>
  <c r="E121" i="1"/>
  <c r="F121" i="1"/>
  <c r="D121" i="1"/>
  <c r="E119" i="1"/>
  <c r="F119" i="1"/>
  <c r="D119" i="1"/>
  <c r="E117" i="1"/>
  <c r="F117" i="1"/>
  <c r="D117" i="1"/>
  <c r="E114" i="1"/>
  <c r="F114" i="1"/>
  <c r="D114" i="1"/>
  <c r="E112" i="1"/>
  <c r="F112" i="1"/>
  <c r="D112" i="1"/>
  <c r="E108" i="1"/>
  <c r="F108" i="1"/>
  <c r="D108" i="1"/>
  <c r="E106" i="1"/>
  <c r="E105" i="1" s="1"/>
  <c r="F106" i="1"/>
  <c r="F105" i="1" s="1"/>
  <c r="D106" i="1"/>
  <c r="D105" i="1" s="1"/>
  <c r="E103" i="1"/>
  <c r="F103" i="1"/>
  <c r="D103" i="1"/>
  <c r="E99" i="1"/>
  <c r="F99" i="1"/>
  <c r="D99" i="1"/>
  <c r="D98" i="1" s="1"/>
  <c r="E101" i="1"/>
  <c r="F101" i="1"/>
  <c r="D101" i="1"/>
  <c r="E94" i="1"/>
  <c r="F94" i="1"/>
  <c r="D94" i="1"/>
  <c r="E96" i="1"/>
  <c r="F96" i="1"/>
  <c r="D96" i="1"/>
  <c r="E89" i="1"/>
  <c r="F89" i="1"/>
  <c r="D89" i="1"/>
  <c r="E87" i="1"/>
  <c r="F87" i="1"/>
  <c r="D87" i="1"/>
  <c r="E84" i="1"/>
  <c r="F84" i="1"/>
  <c r="D84" i="1"/>
  <c r="E82" i="1"/>
  <c r="F82" i="1"/>
  <c r="D82" i="1"/>
  <c r="E79" i="1"/>
  <c r="F79" i="1"/>
  <c r="D79" i="1"/>
  <c r="E77" i="1"/>
  <c r="F77" i="1"/>
  <c r="D77" i="1"/>
  <c r="E74" i="1"/>
  <c r="F74" i="1"/>
  <c r="D74" i="1"/>
  <c r="E72" i="1"/>
  <c r="F72" i="1"/>
  <c r="D72" i="1"/>
  <c r="E69" i="1"/>
  <c r="F69" i="1"/>
  <c r="D69" i="1"/>
  <c r="E67" i="1"/>
  <c r="F67" i="1"/>
  <c r="D67" i="1"/>
  <c r="E65" i="1"/>
  <c r="F65" i="1"/>
  <c r="D65" i="1"/>
  <c r="E63" i="1"/>
  <c r="F63" i="1"/>
  <c r="D63" i="1"/>
  <c r="E61" i="1"/>
  <c r="F61" i="1"/>
  <c r="D61" i="1"/>
  <c r="E59" i="1"/>
  <c r="F59" i="1"/>
  <c r="D59" i="1"/>
  <c r="E57" i="1"/>
  <c r="F57" i="1"/>
  <c r="D57" i="1"/>
  <c r="E54" i="1"/>
  <c r="F54" i="1"/>
  <c r="D54" i="1"/>
  <c r="E52" i="1"/>
  <c r="F52" i="1"/>
  <c r="D52" i="1"/>
  <c r="E50" i="1"/>
  <c r="F50" i="1"/>
  <c r="D50" i="1"/>
  <c r="E48" i="1"/>
  <c r="F48" i="1"/>
  <c r="D48" i="1"/>
  <c r="E43" i="1"/>
  <c r="F43" i="1"/>
  <c r="D43" i="1"/>
  <c r="E41" i="1"/>
  <c r="F41" i="1"/>
  <c r="D41" i="1"/>
  <c r="E39" i="1"/>
  <c r="F39" i="1"/>
  <c r="D39" i="1"/>
  <c r="E35" i="1"/>
  <c r="F35" i="1"/>
  <c r="D35" i="1"/>
  <c r="E33" i="1"/>
  <c r="F33" i="1"/>
  <c r="D33" i="1"/>
  <c r="E29" i="1"/>
  <c r="F29" i="1"/>
  <c r="D29" i="1"/>
  <c r="E27" i="1"/>
  <c r="F27" i="1"/>
  <c r="D27" i="1"/>
  <c r="E23" i="1"/>
  <c r="F23" i="1"/>
  <c r="D23" i="1"/>
  <c r="E20" i="1"/>
  <c r="F20" i="1"/>
  <c r="D20" i="1"/>
  <c r="E18" i="1"/>
  <c r="F18" i="1"/>
  <c r="D18" i="1"/>
  <c r="E14" i="1"/>
  <c r="F14" i="1"/>
  <c r="D14" i="1"/>
  <c r="E12" i="1"/>
  <c r="F12" i="1"/>
  <c r="D12" i="1"/>
  <c r="E10" i="1"/>
  <c r="F10" i="1"/>
  <c r="D10" i="1"/>
  <c r="F407" i="1" l="1"/>
  <c r="F71" i="1"/>
  <c r="E556" i="1"/>
  <c r="E282" i="1"/>
  <c r="D311" i="1"/>
  <c r="E524" i="1"/>
  <c r="E559" i="1"/>
  <c r="E331" i="1"/>
  <c r="E229" i="1"/>
  <c r="E98" i="1"/>
  <c r="F265" i="1"/>
  <c r="E150" i="1"/>
  <c r="F415" i="1"/>
  <c r="F461" i="1"/>
  <c r="F479" i="1"/>
  <c r="F282" i="1"/>
  <c r="E654" i="1"/>
  <c r="E236" i="1"/>
  <c r="F331" i="1"/>
  <c r="F471" i="1"/>
  <c r="E483" i="1"/>
  <c r="F304" i="1"/>
  <c r="F556" i="1"/>
  <c r="F634" i="1"/>
  <c r="E381" i="1"/>
  <c r="D235" i="1"/>
  <c r="E235" i="1"/>
  <c r="D612" i="1"/>
  <c r="D289" i="1"/>
  <c r="D288" i="1" s="1"/>
  <c r="D76" i="1"/>
  <c r="D116" i="1"/>
  <c r="E165" i="1"/>
  <c r="D124" i="1"/>
  <c r="D131" i="1"/>
  <c r="D450" i="1"/>
  <c r="E111" i="1"/>
  <c r="E461" i="1"/>
  <c r="E368" i="1"/>
  <c r="E392" i="1"/>
  <c r="E415" i="1"/>
  <c r="D407" i="1"/>
  <c r="E289" i="1"/>
  <c r="E288" i="1" s="1"/>
  <c r="E450" i="1"/>
  <c r="F9" i="1"/>
  <c r="D599" i="1"/>
  <c r="E398" i="1"/>
  <c r="E422" i="1"/>
  <c r="D461" i="1"/>
  <c r="F599" i="1"/>
  <c r="E56" i="1"/>
  <c r="E76" i="1"/>
  <c r="D392" i="1"/>
  <c r="D415" i="1"/>
  <c r="E432" i="1"/>
  <c r="E209" i="1"/>
  <c r="E86" i="1"/>
  <c r="D71" i="1"/>
  <c r="E71" i="1"/>
  <c r="E22" i="1"/>
  <c r="E116" i="1"/>
  <c r="E124" i="1"/>
  <c r="F559" i="1"/>
  <c r="D209" i="1"/>
  <c r="D276" i="1"/>
  <c r="F209" i="1"/>
  <c r="F368" i="1"/>
  <c r="D495" i="1"/>
  <c r="D47" i="1"/>
  <c r="D81" i="1"/>
  <c r="D197" i="1"/>
  <c r="D204" i="1"/>
  <c r="D219" i="1"/>
  <c r="E407" i="1"/>
  <c r="D523" i="1"/>
  <c r="F204" i="1"/>
  <c r="F219" i="1"/>
  <c r="E599" i="1"/>
  <c r="E612" i="1"/>
  <c r="D165" i="1"/>
  <c r="D432" i="1"/>
  <c r="D584" i="1"/>
  <c r="E47" i="1"/>
  <c r="E197" i="1"/>
  <c r="E219" i="1"/>
  <c r="D368" i="1"/>
  <c r="D483" i="1"/>
  <c r="D9" i="1"/>
  <c r="D8" i="1" s="1"/>
  <c r="E9" i="1"/>
  <c r="E8" i="1" s="1"/>
  <c r="F553" i="1"/>
  <c r="F272" i="1"/>
  <c r="F98" i="1"/>
  <c r="F124" i="1"/>
  <c r="F131" i="1"/>
  <c r="F144" i="1"/>
  <c r="F150" i="1"/>
  <c r="E161" i="1"/>
  <c r="F225" i="1"/>
  <c r="F229" i="1"/>
  <c r="F232" i="1"/>
  <c r="F236" i="1"/>
  <c r="F239" i="1"/>
  <c r="F308" i="1"/>
  <c r="F398" i="1"/>
  <c r="D422" i="1"/>
  <c r="F445" i="1"/>
  <c r="D637" i="1"/>
  <c r="F285" i="1"/>
  <c r="F475" i="1"/>
  <c r="F524" i="1"/>
  <c r="F253" i="1"/>
  <c r="F381" i="1"/>
  <c r="F387" i="1"/>
  <c r="F428" i="1"/>
  <c r="F22" i="1"/>
  <c r="F47" i="1"/>
  <c r="F76" i="1"/>
  <c r="F81" i="1"/>
  <c r="F247" i="1"/>
  <c r="F277" i="1"/>
  <c r="F327" i="1"/>
  <c r="F377" i="1"/>
  <c r="F507" i="1"/>
  <c r="F511" i="1"/>
  <c r="F514" i="1"/>
  <c r="F612" i="1"/>
  <c r="F630" i="1"/>
  <c r="F637" i="1"/>
  <c r="F362" i="1"/>
  <c r="E81" i="1"/>
  <c r="E204" i="1"/>
  <c r="E495" i="1"/>
  <c r="F311" i="1"/>
  <c r="E362" i="1"/>
  <c r="F584" i="1"/>
  <c r="D362" i="1"/>
  <c r="E637" i="1"/>
  <c r="D252" i="1"/>
  <c r="D324" i="1"/>
  <c r="F392" i="1"/>
  <c r="D86" i="1"/>
  <c r="F191" i="1"/>
  <c r="F450" i="1"/>
  <c r="F289" i="1"/>
  <c r="D56" i="1"/>
  <c r="E131" i="1"/>
  <c r="D297" i="1"/>
  <c r="E311" i="1"/>
  <c r="F495" i="1"/>
  <c r="E276" i="1"/>
  <c r="E93" i="1"/>
  <c r="F197" i="1"/>
  <c r="E191" i="1"/>
  <c r="E252" i="1"/>
  <c r="D147" i="1"/>
  <c r="D138" i="1" s="1"/>
  <c r="F93" i="1"/>
  <c r="F165" i="1"/>
  <c r="D111" i="1"/>
  <c r="D110" i="1" s="1"/>
  <c r="D93" i="1"/>
  <c r="D92" i="1" s="1"/>
  <c r="D91" i="1" s="1"/>
  <c r="D191" i="1"/>
  <c r="F111" i="1"/>
  <c r="F116" i="1"/>
  <c r="F86" i="1"/>
  <c r="D22" i="1"/>
  <c r="E523" i="1" l="1"/>
  <c r="E324" i="1"/>
  <c r="E297" i="1"/>
  <c r="E228" i="1"/>
  <c r="E224" i="1" s="1"/>
  <c r="E92" i="1"/>
  <c r="E91" i="1" s="1"/>
  <c r="F252" i="1"/>
  <c r="E361" i="1"/>
  <c r="F261" i="1"/>
  <c r="F324" i="1"/>
  <c r="F268" i="1"/>
  <c r="E147" i="1"/>
  <c r="E138" i="1" s="1"/>
  <c r="E380" i="1"/>
  <c r="F523" i="1"/>
  <c r="D275" i="1"/>
  <c r="F235" i="1"/>
  <c r="F196" i="1"/>
  <c r="F190" i="1" s="1"/>
  <c r="E123" i="1"/>
  <c r="E110" i="1"/>
  <c r="D583" i="1"/>
  <c r="E583" i="1"/>
  <c r="D123" i="1"/>
  <c r="D386" i="1"/>
  <c r="F297" i="1"/>
  <c r="E386" i="1"/>
  <c r="E196" i="1"/>
  <c r="E190" i="1" s="1"/>
  <c r="E7" i="1"/>
  <c r="E275" i="1"/>
  <c r="D224" i="1"/>
  <c r="D361" i="1"/>
  <c r="D360" i="1" s="1"/>
  <c r="F361" i="1"/>
  <c r="D196" i="1"/>
  <c r="D190" i="1" s="1"/>
  <c r="F123" i="1"/>
  <c r="D46" i="1"/>
  <c r="D45" i="1" s="1"/>
  <c r="F583" i="1"/>
  <c r="F147" i="1"/>
  <c r="F228" i="1"/>
  <c r="F46" i="1"/>
  <c r="F8" i="1"/>
  <c r="F92" i="1"/>
  <c r="F276" i="1"/>
  <c r="F386" i="1"/>
  <c r="F380" i="1"/>
  <c r="F376" i="1"/>
  <c r="F288" i="1"/>
  <c r="F629" i="1"/>
  <c r="E46" i="1"/>
  <c r="E45" i="1" s="1"/>
  <c r="D7" i="1"/>
  <c r="D296" i="1"/>
  <c r="F110" i="1"/>
  <c r="E296" i="1" l="1"/>
  <c r="E360" i="1"/>
  <c r="F45" i="1"/>
  <c r="E385" i="1"/>
  <c r="E6" i="1" s="1"/>
  <c r="D385" i="1"/>
  <c r="D6" i="1" s="1"/>
  <c r="F224" i="1"/>
  <c r="F91" i="1"/>
  <c r="F385" i="1"/>
  <c r="F296" i="1"/>
  <c r="F138" i="1"/>
  <c r="F360" i="1"/>
  <c r="F275" i="1"/>
  <c r="F6" i="1" l="1"/>
</calcChain>
</file>

<file path=xl/sharedStrings.xml><?xml version="1.0" encoding="utf-8"?>
<sst xmlns="http://schemas.openxmlformats.org/spreadsheetml/2006/main" count="1841" uniqueCount="1421">
  <si>
    <t>тыс. руб.</t>
  </si>
  <si>
    <t>Код бюджетной классификации Российской Федерации</t>
  </si>
  <si>
    <t>Наименование групп, подгрупп, статей, подстатей, элементов, групп подвидов, аналитических групп подвидов доходов бюджетов</t>
  </si>
  <si>
    <t>000 1 00 00000 00 0000 000</t>
  </si>
  <si>
    <t>НАЛОГОВЫЕ И НЕНАЛОГОВЫЕ ДОХОДЫ</t>
  </si>
  <si>
    <t>000 1 01 00000 00 0000 000</t>
  </si>
  <si>
    <t>НАЛОГИ НА ПРИБЫЛЬ, ДОХОДЫ</t>
  </si>
  <si>
    <t>000 1 01 01000 00 0000 110</t>
  </si>
  <si>
    <t>Налог на прибыль организаций</t>
  </si>
  <si>
    <t>000 1 01 01010 00 0000 110</t>
  </si>
  <si>
    <t>Налог на прибыль организаций, зачисляемый в бюджеты бюджетной системы Российской Федерации по соответствующим ставкам</t>
  </si>
  <si>
    <t>000 1 01 01012 02 0000 110</t>
  </si>
  <si>
    <t>Налог на прибыль организаций (за исключением консолидированных групп налогоплательщиков), зачисляемый в бюджеты субъектов Российской Федерации</t>
  </si>
  <si>
    <t>182 1 01 01012 02 0000 110</t>
  </si>
  <si>
    <t>000 1 01 01014 02 0000 110</t>
  </si>
  <si>
    <t>Налог на прибыль организаций консолидированных групп налогоплательщиков, зачисляемый в бюджеты субъектов Российской Федерации</t>
  </si>
  <si>
    <t>182 1 01 01014 02 0000 110</t>
  </si>
  <si>
    <t>000 1 01 01016 02 0000 110</t>
  </si>
  <si>
    <t>Налог на прибыль организаций, уплачиваемый международными холдинговыми компаниями, зачисляемый в бюджеты субъектов Российской Федерации</t>
  </si>
  <si>
    <t>000 1 01 01120 01 0000 110</t>
  </si>
  <si>
    <t>Доходы от налога на прибыль организаций, уплаченного налогоплательщиками, которые до 1 января 2023 года являлись участниками консолидированной группы налогоплательщиков, подлежащие зачислению в бюджеты субъектов Российской Федерации по нормативу, установленному Бюджетным кодексом Российской Федерации, распределяемые уполномоченным органом Федерального казначейства между бюджетами субъектов Российской Федерации по нормативам, установленным федеральным законом о федеральном бюджете</t>
  </si>
  <si>
    <t>000 1 01 01130 01 0000 110</t>
  </si>
  <si>
    <t>Налог на прибыль организаций, уплаченный налогоплательщиками, которые до 1 января 2023 года являлись участниками консолидированной группы налогоплательщиков, зачисляемый в бюджеты субъектов Российской Федерации в соответствии с нормативом, установленным абзацем вторым пункта 2 статьи 56 Бюджетного кодекса Российской Федерации, распределяемый уполномоченным органом Федерального казначейства между бюджетами субъектов Российской Федерации и местными бюджетами</t>
  </si>
  <si>
    <t>000 1 01 02000 01 0000 110</t>
  </si>
  <si>
    <t>Налог на доходы физических лиц</t>
  </si>
  <si>
    <t>000 1 01 02010 01 0000 110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</si>
  <si>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в виде дивидендов</t>
  </si>
  <si>
    <t>182 1 01 02010 01 0000 110</t>
  </si>
  <si>
    <t>000 1 01 02020 01 0000 110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</si>
  <si>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</si>
  <si>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182 1 01 02020 01 0000 110</t>
  </si>
  <si>
    <t>000 1 01 02030 01 0000 110</t>
  </si>
  <si>
    <t>Налог на доходы физических лиц с доходов, полученных физическими лицами в соответствии со статьей 228 Налогового кодекса Российской Федерации</t>
  </si>
  <si>
    <t>182 1 01 02030 01 0000 110</t>
  </si>
  <si>
    <t>000 1 01 02040 01 0000 110</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</si>
  <si>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</si>
  <si>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182 1 01 02040 01 0000 110</t>
  </si>
  <si>
    <t>000 1 01 02050 01 0000 110</t>
  </si>
  <si>
    <t>Налог на доходы физических лиц с сумм прибыли контролируемой иностранной компании, полученной физическими лицами, признаваемыми контролирующими лицами этой компании, за исключением уплачиваемого в связи с переходом на особый порядок уплаты на основании подачи в налоговый орган соответствующего уведомления (в части суммы налога, не превышающей 650 000 рублей)</t>
  </si>
  <si>
    <t>000 1 01 02080 01 0000 110</t>
  </si>
  <si>
    <t>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в виде дивидендов)</t>
  </si>
  <si>
    <t>182 1 01 02080 01 0000 110</t>
  </si>
  <si>
    <t>000 1 01 02090 01 0000 110</t>
  </si>
  <si>
    <t>Налог на доходы физических лиц с сумм прибыли контролируемой иностранной компании, полученной физическими лицами, признаваемыми контролирующими лицами этой компании, перешедшими на особый порядок уплаты на основании подачи в налоговый орган соответствующего уведомления (в части суммы налога, не превышающей 650 000 рублей)</t>
  </si>
  <si>
    <t>182 1 01 02090 01 0000 110</t>
  </si>
  <si>
    <t>000 1 01 02100 01 0000 110</t>
  </si>
  <si>
    <t>Налог на доходы физических лиц с сумм прибыли контролируемой иностранной компании, полученной физическими лицами, признаваемыми контролирующими лицами этой компании, за исключением уплачиваемого в связи с переходом на особый порядок уплаты на основании подачи в налоговый орган соответствующего уведомления (в части суммы налога, превышающей 650 000 рублей)</t>
  </si>
  <si>
    <t>182 1 01 02100 01 0000 110</t>
  </si>
  <si>
    <t>000 1 01 02110 01 0000 110</t>
  </si>
  <si>
    <t>Налог на доходы физических лиц с сумм прибыли контролируемой иностранной компании, полученной физическими лицами, признаваемыми контролирующими лицами этой компании, перешедшими на особый порядок уплаты на основании подачи в налоговый орган соответствующего уведомления (в части суммы налога, превышающей 650 000 рублей)</t>
  </si>
  <si>
    <t>000 1 01 02130 01 0000 110</t>
  </si>
  <si>
    <t>Налог на доходы физических лиц в отношении доходов от долевого участия в организации, полученных в виде дивидендов (в части суммы налога, не превышающей 650 000 рублей)</t>
  </si>
  <si>
    <t>000 1 01 02140 01 0000 110</t>
  </si>
  <si>
    <t>Налог на доходы физических лиц в отношении доходов от долевого участия в организации, полученных в виде дивидендов (в части суммы налога, превышающей 650 000 рублей)</t>
  </si>
  <si>
    <t>000 1 03 00000 00 0000 000</t>
  </si>
  <si>
    <t>НАЛОГИ НА ТОВАРЫ (РАБОТЫ, УСЛУГИ), РЕАЛИЗУЕМЫЕ НА ТЕРРИТОРИИ РОССИЙСКОЙ ФЕДЕРАЦИИ</t>
  </si>
  <si>
    <t>000 1 03 02000 01 0000 110</t>
  </si>
  <si>
    <t>Акцизы по подакцизным товарам (продукции), производимым на территории Российской Федерации</t>
  </si>
  <si>
    <t>000 1 03 02010 01 0000 110</t>
  </si>
  <si>
    <t>Акцизы на этиловый спирт из пищевого или непищевого сырья, в том числе денатурированный этиловый спирт, спирт-сырец, винный спирт, виноградный спирт, дистилляты винный, виноградный, плодовый, коньячный, кальвадосный, висковый, производимый на территории Российской Федерации</t>
  </si>
  <si>
    <t>000 1 03 02011 01 0000 110</t>
  </si>
  <si>
    <t>Акцизы на этиловый спирт из пищевого сырья, винный спирт, виноградный спирт (за исключением дистиллятов винного, виноградного, плодового, коньячного, кальвадосного, вискового), производимый на территории Российской Федерации</t>
  </si>
  <si>
    <t>182 1 03 02011 01 0000 110</t>
  </si>
  <si>
    <t>000 1 03 02012 01 0000 110</t>
  </si>
  <si>
    <t>Акцизы на этиловый спирт из непищевого сырья, производимый на территории Российской Федерации</t>
  </si>
  <si>
    <t>Акцизы на пиво, напитки, изготавливаемые на основе пива, производимые на территории Российской Федерации</t>
  </si>
  <si>
    <t>000 1 03 02120 01 0000 110</t>
  </si>
  <si>
    <t>Акцизы на сидр, пуаре, медовуху, производимые на территории Российской Федерации</t>
  </si>
  <si>
    <t>182 1 03 02120 01 0000 110</t>
  </si>
  <si>
    <t>000 1 03 02140 01 0000 110</t>
  </si>
  <si>
    <t>Доходы от уплаты акцизов на алкогольную продукцию с объемной долей этилового спирта свыше 9 процентов (за исключением пива, вин (кроме крепленого (ликерного) вина), вин наливом, плодовой алкогольной продукции, игристых вин, включая российское шампанское, а также за исключением виноградосодержащих напитков, плодовых алкогольных напитков, изготавливаемых без добавления ректификованного этилового спирта, произведенного из пищевого сырья, и (или) без добавления спиртованных виноградного или иного плодового сусла, и (или) без добавления дистиллятов, и (или) без добавления крепленого (ликерного) вина), подлежащие распределению в бюджеты субъектов Российской Федерации</t>
  </si>
  <si>
    <t>000 1 03 02142 01 0000 110</t>
  </si>
  <si>
    <t>Доходы от уплаты акцизов на алкогольную продукцию с объемной долей этилового спирта свыше 9 процентов (за исключением пива, вин (кроме крепленого (ликерного) вина), вин наливом, плодовой алкогольной продукции, игристых вин, включая российское шампанское, а также за исключением виноградосодержащих напитков, плодовых алкогольных напитков, изготавливаемых без добавления ректификованного этилового спирта, произведенного из пищевого сырья, и (или) без добавления спиртованных виноградного или иного плодового сусла, и (или) без добавления дистиллятов, и (или) без добавления крепленого (ликерного) вина), подлежащие распределению в бюджеты субъектов Российской Федерации (в порядке, установленном Министерством финансов Российской Федерации)</t>
  </si>
  <si>
    <t>182 1 03 02142 01 0000 110</t>
  </si>
  <si>
    <t>000 1 03 02143 01 0000 110</t>
  </si>
  <si>
    <t>Доходы от уплаты акцизов на алкогольную продукцию с объемной долей этилового спирта свыше 9 процентов (за исключением пива, вин (кроме крепленого (ликерного) вина), вин наливом, плодовой алкогольной продукции, игристых вин, включая российское шампанское, а также за исключением виноградосодержащих напитков, плодовых алкогольных напитков, изготавливаемых без добавления ректификованного этилового спирта, произведенного из пищевого сырья, и (или) без добавления спиртованных виноградного или иного плодового сусла, и (или) без добавления дистиллятов, и (или) без добавления крепленого (ликерного) вина), подлежащие распределению в бюджеты субъектов Российской Федерации (по нормативам, установленным федеральным законом о федеральном бюджете в целях компенсации снижения доходов бюджетов субъектов Российской Федерации в связи с исключением движимого имущества из объектов налогообложения по налогу на имущество организаций)</t>
  </si>
  <si>
    <t>182 1 03 02143 01 0000 110</t>
  </si>
  <si>
    <t>000 1 03 02144 01 0000 110</t>
  </si>
  <si>
    <t>Доходы от уплаты акцизов на алкогольную продукцию с объемной долей этилового спирта свыше 9 процентов (за исключением пива, вин (кроме крепленого (ликерного) вина), вин наливом, плодовой алкогольной продукции, игристых вин, включая российское шампанское, а также за исключением виноградосодержащих напитков, плодовых алкогольных напитков, изготавливаемых без добавления ректификованного этилового спирта, произведенного из пищевого сырья, и (или) без добавления спиртованных виноградного или иного плодового сусла, и (или) без добавления дистиллятов, и (или) без добавления крепленого (ликерного) вина), подлежащие распределению в бюджеты субъектов Российской Федерации (по нормативам, установленным федеральным законом о федеральном бюджете, в целях компенсации выпадающих доходов бюджетов субъектов Российской Федерации в связи с передачей 50 процентов доходов от акцизов на средние дистилляты, производимые на территории Российской Федерации, в федеральный бюджет)</t>
  </si>
  <si>
    <t>182 1 03 02144 01 0000 110</t>
  </si>
  <si>
    <t>000 1 03 02190 01 0000 110</t>
  </si>
  <si>
    <t>Доходы от уплаты акцизов на этиловый спирт из пищевого сырья, винный спирт, виноградный спирт (за исключением дистиллятов винного, виноградного, плодового, коньячного, кальвадосного, вискового), производимый на территории Российской Федерации, подлежащие распределению между бюджетами субъектов Российской Федерации (по нормативам, установленным федеральным законом о федеральном бюджете)</t>
  </si>
  <si>
    <t>182 1 03 02190 01 0000 110</t>
  </si>
  <si>
    <t>000 1 03 02200 01 0000 110</t>
  </si>
  <si>
    <t>Доходы от уплаты акцизов на этиловый спирт из пищевого сырья (дистилляты винный, виноградный, плодовый, коньячный, кальвадосный, висковый), производимый на территории Российской Федерации, подлежащие распределению между бюджетами субъектов Российской Федерации (по нормативам, установленным федеральным законом о федеральном бюджете)</t>
  </si>
  <si>
    <t>182 1 03 02200 01 0000 110</t>
  </si>
  <si>
    <t>000 1 03 02210 01 0000 110</t>
  </si>
  <si>
    <t>Доходы от уплаты акцизов на спиртосодержащую продукцию, производимую на территории Российской Федерации, подлежащие распределению между бюджетами субъектов Российской Федерации (по нормативам, установленным федеральным законом о федеральном бюджете)</t>
  </si>
  <si>
    <t>182 1 03 02210 01 0000 110</t>
  </si>
  <si>
    <t>000 1 03 02220 01 0000 110</t>
  </si>
  <si>
    <t>Доходы от уплаты акцизов на этиловый спирт из непищевого сырья, производимый на территории Российской Федерации, подлежащие распределению между бюджетами субъектов Российской Федерации (по нормативам, установленным федеральным законом о федеральном бюджете)</t>
  </si>
  <si>
    <t>182 1 03 02220 01 0000 110</t>
  </si>
  <si>
    <t>000 1 03 02230 01 0000 110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</si>
  <si>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</si>
  <si>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000 1 03 02231 01 0000 110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</si>
  <si>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</si>
  <si>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182 1 03 02231 01 0000 110</t>
  </si>
  <si>
    <t>000 1 03 02232 01 0000 110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</si>
  <si>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реализации национального проекта "Безопасные качественные дороги")</t>
  </si>
  <si>
    <t>182 1 03 02232 01 0000 110</t>
  </si>
  <si>
    <t>000 1 03 02240 01 0000 110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</si>
  <si>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</si>
  <si>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000 1 03 02241 01 0000 110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</si>
  <si>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</si>
  <si>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182 1 03 02241 01 0000 110</t>
  </si>
  <si>
    <t>000 1 03 02242 01 0000 110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</si>
  <si>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реализации национального проекта "Безопасные качественные дороги")</t>
  </si>
  <si>
    <t>182 1 03 02242 01 0000 110</t>
  </si>
  <si>
    <t>000 1 03 02250 01 0000 110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</si>
  <si>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</si>
  <si>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000 1 03 02251 01 0000 110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</si>
  <si>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</si>
  <si>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182 1 03 02251 01 0000 110</t>
  </si>
  <si>
    <t>000 1 03 02252 01 0000 110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</si>
  <si>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реализации национального проекта "Безопасные качественные дороги")</t>
  </si>
  <si>
    <t>182 1 03 02252 01 0000 110</t>
  </si>
  <si>
    <t>000 1 03 02260 01 0000 110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</si>
  <si>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</si>
  <si>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000 1 03 02261 01 0000 110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</si>
  <si>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</si>
  <si>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182 1 03 02261 01 0000 110</t>
  </si>
  <si>
    <t>000 1 03 02262 01 0000 110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</si>
  <si>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реализации национального проекта "Безопасные качественные дороги")</t>
  </si>
  <si>
    <t>182 1 03 02262 01 0000 110</t>
  </si>
  <si>
    <t>000 1 05 00000 00 0000 000</t>
  </si>
  <si>
    <t>НАЛОГИ НА СОВОКУПНЫЙ ДОХОД</t>
  </si>
  <si>
    <t>000 1 05 01000 00 0000 110</t>
  </si>
  <si>
    <t>Налог, взимаемый в связи с применением упрощенной системы налогообложения</t>
  </si>
  <si>
    <t>000 1 05 01010 01 0000 110</t>
  </si>
  <si>
    <t>Налог, взимаемый с налогоплательщиков, выбравших в качестве объекта налогообложения доходы</t>
  </si>
  <si>
    <t>000 1 05 01011 01 0000 110</t>
  </si>
  <si>
    <t>182 1 05 01011 01 0000 110</t>
  </si>
  <si>
    <t>000 1 05 01012 01 0000 110</t>
  </si>
  <si>
    <t>Налог, взимаемый с налогоплательщиков, выбравших в качестве объекта налогообложения доходы (за налоговые периоды, истекшие до 1 января 2011 года)</t>
  </si>
  <si>
    <t>000 1 05 01020 01 0000 110</t>
  </si>
  <si>
    <t>Налог, взимаемый с налогоплательщиков, выбравших в качестве объекта налогообложения доходы, уменьшенные на величину расходов</t>
  </si>
  <si>
    <t>000 1 05 01021 01 0000 110</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</si>
  <si>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t>
  </si>
  <si>
    <t>182 1 05 01021 01 0000 110</t>
  </si>
  <si>
    <t>000 1 05 01022 01 0000 110</t>
  </si>
  <si>
    <t>Налог, взимаемый с налогоплательщиков, выбравших в качестве объекта налогообложения доходы, уменьшенные на величину расходов (за налоговые периоды, истекшие до 1 января 2011 года)</t>
  </si>
  <si>
    <t>000 1 05 01050 01 0000 110</t>
  </si>
  <si>
    <t>Минимальный налог, зачисляемый в бюджеты субъектов Российской Федерации (за налоговые периоды, истекшие до 1 января 2016 года)</t>
  </si>
  <si>
    <t>000 1 05 03000 01 0000 110</t>
  </si>
  <si>
    <t>Единый сельскохозяйственный налог</t>
  </si>
  <si>
    <t>000 1 05 03020 01 0000 110</t>
  </si>
  <si>
    <t>Единый сельскохозяйственный налог (за налоговые периоды, истекшие до 1 января 2011 года)</t>
  </si>
  <si>
    <t>000 1 05 06000 01 0000 110</t>
  </si>
  <si>
    <t>Налог на профессиональный доход</t>
  </si>
  <si>
    <t>182 1 05 06000 01 0000 110</t>
  </si>
  <si>
    <t>000 1 06 00000 00 0000 000</t>
  </si>
  <si>
    <t>НАЛОГИ НА ИМУЩЕСТВО</t>
  </si>
  <si>
    <t>000 1 06 02000 02 0000 110</t>
  </si>
  <si>
    <t>Налог на имущество организаций</t>
  </si>
  <si>
    <t>000 1 06 02010 02 0000 110</t>
  </si>
  <si>
    <t>Налог на имущество организаций по имуществу, не входящему в Единую систему газоснабжения</t>
  </si>
  <si>
    <t>182 1 06 02010 02 0000 110</t>
  </si>
  <si>
    <t>000 1 06 02020 02 0000 110</t>
  </si>
  <si>
    <t>Налог на имущество организаций по имуществу, входящему в Единую систему газоснабжения</t>
  </si>
  <si>
    <t>182 1 06 02020 02 0000 110</t>
  </si>
  <si>
    <t>000 1 06 04000 02 0000 110</t>
  </si>
  <si>
    <t>Транспортный налог</t>
  </si>
  <si>
    <t>000 1 06 04011 02 0000 110</t>
  </si>
  <si>
    <t>Транспортный налог с организаций</t>
  </si>
  <si>
    <t>182 1 06 04011 02 0000 110</t>
  </si>
  <si>
    <t>000 1 06 04012 02 0000 110</t>
  </si>
  <si>
    <t>Транспортный налог с физических лиц</t>
  </si>
  <si>
    <t>182 1 06 04012 02 0000 110</t>
  </si>
  <si>
    <t>000 1 06 05000 02 0000 110</t>
  </si>
  <si>
    <t>Налог на игорный бизнес</t>
  </si>
  <si>
    <t>182 1 06 05000 02 0000 110</t>
  </si>
  <si>
    <t>000 1 07 00000 00 0000 000</t>
  </si>
  <si>
    <t>НАЛОГИ, СБОРЫ И РЕГУЛЯРНЫЕ ПЛАТЕЖИ ЗА ПОЛЬЗОВАНИЕ ПРИРОДНЫМИ РЕСУРСАМИ</t>
  </si>
  <si>
    <t>000 1 07 01000 01 0000 110</t>
  </si>
  <si>
    <t>Налог на добычу полезных ископаемых</t>
  </si>
  <si>
    <t>000 1 07 01020 01 0000 110</t>
  </si>
  <si>
    <t>Налог на добычу общераспространенных полезных ископаемых</t>
  </si>
  <si>
    <t>182 1 07 01020 01 0000 110</t>
  </si>
  <si>
    <t>000 1 07 01030 01 0000 110</t>
  </si>
  <si>
    <t>Налог на добычу прочих полезных ископаемых (за исключением полезных ископаемых, в отношении которых при налогообложении установлен рентный коэффициент, отличный от 1, полезных ископаемых в виде природных алмазов, угля, в том числе коксующегося, железных руд, многокомпонентной комплексной руды, в отношении которой при налогообложении установлен коэффициент, характеризующий стоимость ценных компонентов в руде)</t>
  </si>
  <si>
    <t>182 1 07 01030 01 0000 110</t>
  </si>
  <si>
    <t>000 1 07 01060 01 0000 110</t>
  </si>
  <si>
    <t>Налог на добычу полезных ископаемых в виде угля (за исключением угля коксующегося)</t>
  </si>
  <si>
    <t>182 1 07 01060 01 0000 110</t>
  </si>
  <si>
    <t>000 1 07 04000 01 0000 110</t>
  </si>
  <si>
    <t>Сборы за пользование объектами животного мира и за пользование объектами водных биологических ресурсов</t>
  </si>
  <si>
    <t>000 1 07 04010 01 0000 110</t>
  </si>
  <si>
    <t>Сбор за пользование объектами животного мира</t>
  </si>
  <si>
    <t>182 1 07 04010 01 0000 110</t>
  </si>
  <si>
    <t>000 1 07 04020 01 0000 110</t>
  </si>
  <si>
    <t>Сбор за пользование объектами водных биологических ресурсов (исключая внутренние водные объекты)</t>
  </si>
  <si>
    <t>000 1 07 04030 01 0000 110</t>
  </si>
  <si>
    <t>Сбор за пользование объектами водных биологических ресурсов (по внутренним водным объектам)</t>
  </si>
  <si>
    <t>182 1 07 04030 01 0000 110</t>
  </si>
  <si>
    <t>000 1 08 00000 00 0000 000</t>
  </si>
  <si>
    <t>ГОСУДАРСТВЕННАЯ ПОШЛИНА</t>
  </si>
  <si>
    <t>000 1 08 05000 01 0000 110</t>
  </si>
  <si>
    <t>Государственная пошлина за государственную регистрацию актов гражданского состояния и другие юридически значимые действия, совершаемые органами записи актов гражданского состояния и иными уполномоченными органами (за исключением консульских учреждений Российской Федерации)</t>
  </si>
  <si>
    <t>000 1 08 06000 01 0000 110</t>
  </si>
  <si>
    <t>Государственная пошлина за совершение действий, связанных с приобретением гражданства Российской Федерации или выходом из гражданства Российской Федерации, а также с въездом в Российскую Федерацию или выездом из Российской Федерации</t>
  </si>
  <si>
    <t>188 1 08 06000 01 0000 110</t>
  </si>
  <si>
    <t>000 1 08 07000 01 0000 110</t>
  </si>
  <si>
    <t>Государственная пошлина за государственную регистрацию, а также за совершение прочих юридически значимых действий</t>
  </si>
  <si>
    <t>000 1 08 07020 01 0000 110</t>
  </si>
  <si>
    <t>Государственная пошлина за государственную регистрацию прав, ограничений (обременений) прав на недвижимое имущество и сделок с ним</t>
  </si>
  <si>
    <t>321 1 08 07020 01 0000 110</t>
  </si>
  <si>
    <t>000 1 08 07080 01 0000 110</t>
  </si>
  <si>
    <t>Государственная пошлина за совершение действий, связанных с лицензированием, с проведением аттестации в случаях, если такая аттестация предусмотрена законодательством Российской Федерации</t>
  </si>
  <si>
    <t>000 1 08 07082 01 0000 110</t>
  </si>
  <si>
    <t>Государственная пошлина за совершение действий, связанных с лицензированием, с проведением аттестации в случаях, если такая аттестация предусмотрена законодательством Российской Федерации, зачисляемая в бюджеты субъектов Российской Федерации</t>
  </si>
  <si>
    <t>026 1 08 07082 01 0000 110</t>
  </si>
  <si>
    <t>123 1 08 07082 01 0000 110</t>
  </si>
  <si>
    <t>136 1 08 07082 01 0000 110</t>
  </si>
  <si>
    <t>000 1 08 07100 01 0000 110</t>
  </si>
  <si>
    <t>Государственная пошлина за выдачу и обмен паспорта гражданина Российской Федерации</t>
  </si>
  <si>
    <t>188 1 08 07100 01 0000 110</t>
  </si>
  <si>
    <t>000 1 08 07110 01 0000 110</t>
  </si>
  <si>
    <t>Государственная пошлина за государственную регистрацию межрегиональных, региональных и местных общественных объединений, отделений общественных объединений, а также за государственную регистрацию изменений их учредительных документов</t>
  </si>
  <si>
    <t>318 1 08 07110 01 0000 110</t>
  </si>
  <si>
    <t>000 1 08 07120 01 0000 110</t>
  </si>
  <si>
    <t>Государственная пошлина за государственную регистрацию политических партий и региональных отделений политических партий</t>
  </si>
  <si>
    <t>318 1 08 07120 01 0000 110</t>
  </si>
  <si>
    <t>000 1 08 07130 01 0000 110</t>
  </si>
  <si>
    <t>Государственная пошлина за государственную регистрацию средства массовой информации, за внесение изменений в запись о регистрации средства массовой информации (в том числе связанных с изменением тематики или специализации), продукция которого предназначена для распространения преимущественно на территории субъекта Российской Федерации, территории муниципального образования</t>
  </si>
  <si>
    <t>096 1 08 07130 01 0000 110</t>
  </si>
  <si>
    <t>000 1 08 07131 01 0000 110</t>
  </si>
  <si>
    <t>Государственная пошлина за государственную регистрацию средства массовой информации, за внесение изменений в запись о регистрации средства массовой информации (в том числе связанных с изменением тематики или специализации), продукция которого предназначена для распространения преимущественно на всей территории Российской Федерации, за ее пределами, на территориях двух и более субъектов Российской Федерации</t>
  </si>
  <si>
    <t>096 1 08 07131 01 0000 110</t>
  </si>
  <si>
    <t>000 1 08 07140 01 0000 110</t>
  </si>
  <si>
    <t>Государственная пошлина за государственную регистрацию транспортных средств и иные юридически значимые действия, связанные с изменениями и выдачей документов на транспортные средства, регистрационных знаков, водительских удостоверений</t>
  </si>
  <si>
    <t>000 1 08 07141 01 0000 110</t>
  </si>
  <si>
    <t>Государственная пошлина за государственную регистрацию транспортных средств и иные юридически значимые действия уполномоченных федеральных государственных органов, связанные с изменением и выдачей документов на транспортные средства, регистрационных знаков, водительских удостоверений</t>
  </si>
  <si>
    <t>188 1 08 07141 01 0000 110</t>
  </si>
  <si>
    <t>000 1 08 07142 01 0000 110</t>
  </si>
  <si>
    <t>Государственная пошлина за совершение действий уполномоченными органами исполнительной власти субъектов Российской Федерации, связанных с выдачей документов о проведении государственного технического осмотра тракторов, самоходных дорожно-строительных и иных самоходных машин и прицепов к ним, государственной регистрацией мототранспортных средств, прицепов, тракторов, самоходных дорожно-строительных и иных самоходных машин, выдачей удостоверений тракториста-машиниста (тракториста), временных удостоверений на право управления самоходными машинами, в том числе взамен утраченных или пришедших в негодность</t>
  </si>
  <si>
    <t>006 1 08 07142 01 0000 110</t>
  </si>
  <si>
    <t>000 1 08 07300 01 0000 110</t>
  </si>
  <si>
    <t>Прочие государственные пошлины за совершение прочих юридически значимых действий, подлежащие зачислению в бюджет субъекта Российской Федерации</t>
  </si>
  <si>
    <t>130 1 08 07300 01 0000 110</t>
  </si>
  <si>
    <t>000 1 08 07310 01 0000 110</t>
  </si>
  <si>
    <t>Государственная пошлина за повторную выдачу свидетельства о постановке на учет в налоговом органе</t>
  </si>
  <si>
    <t>182 1 08 07310 01 0000 110</t>
  </si>
  <si>
    <t>000 1 08 07340 01 0000 110</t>
  </si>
  <si>
    <t>Государственная пошлина за выдачу свидетельства о государственной аккредитации региональной спортивной федерации</t>
  </si>
  <si>
    <t>127 1 08 07340 01 0000 110</t>
  </si>
  <si>
    <t>000 1 08 07380 01 0000 110</t>
  </si>
  <si>
    <t>Государственная пошлина за действия органов исполнительной власти субъектов Российской Федерации, связанные с государственной аккредитацией образовательных учреждений, осуществляемой в пределах переданных полномочий Российской Федерации в области образования</t>
  </si>
  <si>
    <t>136 1 08 07380 01 0000 110</t>
  </si>
  <si>
    <t>000 1 08 07390 01 0000 110</t>
  </si>
  <si>
    <t>Государственная пошлина за действия органов исполнительной власти субъектов Российской Федерации по проставлению апостиля на документах государственного образца об образовании, об ученых степенях и ученых званиях в пределах переданных полномочий Российской Федерации в области образования</t>
  </si>
  <si>
    <t>136 1 08 07390 01 0000 110</t>
  </si>
  <si>
    <t>000 1 08 07400 01 0000 110</t>
  </si>
  <si>
    <t>Государственная пошлина за действия уполномоченных органов субъектов Российской Федерации, связанные с лицензированием предпринимательской деятельности по управлению многоквартирными домами</t>
  </si>
  <si>
    <t>006 1 08 07400 01 0000 110</t>
  </si>
  <si>
    <t>000 1 08 07510 01 0000 110</t>
  </si>
  <si>
    <t>Государственная пошлина за совершение уполномоченным органом исполнительной власти субъектов Российской Федерации юридически значимых действий, связанных с государственной регистрацией аттракционов, зачисляемая в бюджеты субъектов Российской Федерации</t>
  </si>
  <si>
    <t>006 1 08 07510 01 0000 110</t>
  </si>
  <si>
    <t>000 1 09 00000 00 0000 000</t>
  </si>
  <si>
    <t>ЗАДОЛЖЕННОСТЬ И ПЕРЕРАСЧЕТЫ ПО ОТМЕНЕННЫМ НАЛОГАМ, СБОРАМ И ИНЫМ ОБЯЗАТЕЛЬНЫМ ПЛАТЕЖАМ</t>
  </si>
  <si>
    <t>000 1 09 01000 00 0000 110</t>
  </si>
  <si>
    <t>Налог на прибыль организаций, зачислявшийся до 1 января 2005 года в местные бюджеты</t>
  </si>
  <si>
    <t>000 1 09 01020 04 0000 110</t>
  </si>
  <si>
    <t>Налог на прибыль организаций, зачислявшийся до 1 января 2005 года в местные бюджеты, мобилизуемый на территориях городских округов</t>
  </si>
  <si>
    <t>000 1 09 01030 05 0000 110</t>
  </si>
  <si>
    <t>Налог на прибыль организаций, зачислявшийся до 1 января 2005 года в местные бюджеты, мобилизуемый на территориях муниципальных районов</t>
  </si>
  <si>
    <t>000 1 09 03000 00 0000 110</t>
  </si>
  <si>
    <t>Платежи за пользование природными ресурсами</t>
  </si>
  <si>
    <t>000 1 09 03020 00 0000 110</t>
  </si>
  <si>
    <t>Платежи за добычу полезных ископаемых</t>
  </si>
  <si>
    <t>000 1 09 03021 00 0000 110</t>
  </si>
  <si>
    <t>Платежи за добычу общераспространенных полезных ископаемых</t>
  </si>
  <si>
    <t>000 1 09 03023 01 0000 110</t>
  </si>
  <si>
    <t>Платежи за добычу подземных вод</t>
  </si>
  <si>
    <t>000 1 09 03025 01 0000 110</t>
  </si>
  <si>
    <t>Платежи за добычу других полезных ископаемых</t>
  </si>
  <si>
    <t>000 1 09 03080 00 0000 110</t>
  </si>
  <si>
    <t>Отчисления на воспроизводство минерально-сырьевой базы</t>
  </si>
  <si>
    <t>000 1 09 03082 02 0000 110</t>
  </si>
  <si>
    <t>Отчисления на воспроизводство минерально-сырьевой базы, зачисляемые в бюджеты субъектов Российской Федерации, за исключением уплачиваемых при добыче общераспространенных полезных ископаемых и подземных вод, используемых для местных нужд</t>
  </si>
  <si>
    <t>000 1 09 03083 02 0000 110</t>
  </si>
  <si>
    <t>Отчисления на воспроизводство минерально-сырьевой базы при добыче общераспространенных полезных ископаемых и подземных вод, используемых для местных нужд, зачисляемые в бюджеты субъектов Российской Федерации</t>
  </si>
  <si>
    <t>000 1 09 04000 00 0000 110</t>
  </si>
  <si>
    <t>Налоги на имущество</t>
  </si>
  <si>
    <t>000 1 09 04010 02 0000 110</t>
  </si>
  <si>
    <t>Налог на имущество предприятий</t>
  </si>
  <si>
    <t>000 1 09 04020 02 0000 110</t>
  </si>
  <si>
    <t>Налог с владельцев транспортных средств и налог на приобретение автотранспортных средств</t>
  </si>
  <si>
    <t>000 1 09 04030 01 0000 110</t>
  </si>
  <si>
    <t>Налог на пользователей автомобильных дорог</t>
  </si>
  <si>
    <t>000 1 09 06000 02 0000 110</t>
  </si>
  <si>
    <t>Прочие налоги и сборы (по отмененным налогам и сборам субъектов Российской Федерации)</t>
  </si>
  <si>
    <t>000 1 09 06010 02 0000 110</t>
  </si>
  <si>
    <t>Налог с продаж</t>
  </si>
  <si>
    <t>000 1 09 11000 02 0000 110</t>
  </si>
  <si>
    <t>Налог, взимаемый в виде стоимости патента в связи с применением упрощенной системы налогообложения</t>
  </si>
  <si>
    <t>000 1 09 11010 02 0000 110</t>
  </si>
  <si>
    <t>000 1 09 11020 02 0000 110</t>
  </si>
  <si>
    <t>Налоги, взимаемые в виде стоимости патента в связи с применением упрощенной системы налогообложения (за налоговые периоды, истекшие до 1 января 2011 года)</t>
  </si>
  <si>
    <t>000 1 11 00000 00 0000 000</t>
  </si>
  <si>
    <t>ДОХОДЫ ОТ ИСПОЛЬЗОВАНИЯ ИМУЩЕСТВА, НАХОДЯЩЕГОСЯ В ГОСУДАРСТВЕННОЙ И МУНИЦИПАЛЬНОЙ СОБСТВЕННОСТИ</t>
  </si>
  <si>
    <t>000 1 11 01000 00 0000 120</t>
  </si>
  <si>
    <t>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Российской Федерации, субъектам Российской Федерации или муниципальным образованиям</t>
  </si>
  <si>
    <t>000 1 11 01020 02 0000 120</t>
  </si>
  <si>
    <t>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субъектам Российской Федерации</t>
  </si>
  <si>
    <t>130 1 11 01020 02 0000 120</t>
  </si>
  <si>
    <t>000 1 11 02000 00 0000 120</t>
  </si>
  <si>
    <t>Доходы от размещения средств бюджетов</t>
  </si>
  <si>
    <t>000 1 11 02100 00 0000 120</t>
  </si>
  <si>
    <t>Доходы от операций по управлению остатками средств на едином казначейском счете, зачисляемые в бюджеты бюджетной системы Российской Федерации</t>
  </si>
  <si>
    <t>000 1 11 02102 02 0000 120</t>
  </si>
  <si>
    <t>Доходы от операций по управлению остатками средств на едином казначейском счете, зачисляемые в бюджеты субъектов Российской Федерации</t>
  </si>
  <si>
    <t>181 1 11 02102 02 0000 120</t>
  </si>
  <si>
    <t>000 1 11 03000 00 0000 120</t>
  </si>
  <si>
    <t>Проценты, полученные от предоставления бюджетных кредитов внутри страны</t>
  </si>
  <si>
    <t>000 1 11 03020 02 0000 120</t>
  </si>
  <si>
    <t>Проценты, полученные от предоставления бюджетных кредитов внутри страны за счет средств бюджетов субъектов Российской Федерации</t>
  </si>
  <si>
    <t>181 1 11 03020 02 0000 120</t>
  </si>
  <si>
    <t>000 1 11 05000 00 0000 120</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</si>
  <si>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</si>
  <si>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000 1 11 05020 00 0000 120</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</si>
  <si>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</si>
  <si>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000 1 11 05022 02 0000 120</t>
  </si>
  <si>
    <t>Доходы, получаемые в виде арендной платы, а также средства от продажи права на заключение договоров аренды за земли, находящиеся в собственности субъектов Российской Федерации (за исключением земельных участков бюджетных и автономных учреждений субъектов Российской Федерации)</t>
  </si>
  <si>
    <t>120 1 11 05022 02 0000 120</t>
  </si>
  <si>
    <t>000 1 11 05030 00 0000 120</t>
  </si>
  <si>
    <t>Доходы от сдачи в аренду имущества, находящегося в оперативном управлении органов государственной власти, органов местного самоуправления, органов управления государственными внебюджетными фондами и созданных ими учреждений (за исключением имущества бюджетных и автономных учреждений)</t>
  </si>
  <si>
    <t>000 1 11 05032 02 0000 120</t>
  </si>
  <si>
    <t>Доходы от сдачи в аренду имущества, находящегося в оперативном управлении органов государственной власти субъектов Российской Федерации и созданных ими учреждений (за исключением имущества бюджетных и автономных учреждений субъектов Российской Федерации)</t>
  </si>
  <si>
    <t>006 1 11 05032 02 0000 120</t>
  </si>
  <si>
    <t>046 1 11 05032 02 0000 120</t>
  </si>
  <si>
    <t>120 1 11 05032 02 0000 120</t>
  </si>
  <si>
    <t>131 1 11 05032 02 0000 120</t>
  </si>
  <si>
    <t>136 1 11 05032 02 0000 120</t>
  </si>
  <si>
    <t>176 1 11 05032 02 0000 120</t>
  </si>
  <si>
    <t>000 1 11 05070 00 0000 120</t>
  </si>
  <si>
    <t>Доходы от сдачи в аренду имущества, составляющего государственную (муниципальную) казну (за исключением земельных участков)</t>
  </si>
  <si>
    <t>000 1 11 05072 02 0000 120</t>
  </si>
  <si>
    <t>Доходы от сдачи в аренду имущества, составляющего казну субъекта Российской Федерации (за исключением земельных участков)</t>
  </si>
  <si>
    <t>120 1 11 05072 02 0000 120</t>
  </si>
  <si>
    <t>000 1 11 05100 02 0000 120</t>
  </si>
  <si>
    <t>Плата от реализации соглашений об установлении сервитутов в отношении земельных участков в границах полос отвода автомобильных дорог общего пользования регионального или межмуниципального значения в целях строительства (реконструкции), капитального ремонта и эксплуатации объектов дорожного сервиса, прокладки, переноса, переустройства и эксплуатации инженерных коммуникаций, установки и эксплуатации рекламных конструкций</t>
  </si>
  <si>
    <t>176 1 11 05100 02 0000 120</t>
  </si>
  <si>
    <t>000 1 11 05300 00 0000 120</t>
  </si>
  <si>
    <t>Плата по соглашениям об установлении сервитута в отношении земельных участков, находящихся в государственной или муниципальной собственности</t>
  </si>
  <si>
    <t>000 1 11 05320 00 0000 120</t>
  </si>
  <si>
    <t>Плата по соглашениям об установлении сервитута в отношении земельных участков после разграничения государственной собственности на землю</t>
  </si>
  <si>
    <t>000 1 11 05322 02 0000 120</t>
  </si>
  <si>
    <t>Плата по соглашениям об установлении сервитута, заключенным органами исполнительной власти субъектов Российской Федерации, государственными или муниципальными предприятиями либо государственными или муниципальными учреждениями в отношении земельных участков, находящихся в собственности субъектов Российской Федерации</t>
  </si>
  <si>
    <t>006 1 11 05322 02 0000 120</t>
  </si>
  <si>
    <t>120 1 11 05322 02 0000 120</t>
  </si>
  <si>
    <t>126 1 11 05322 02 0000 120</t>
  </si>
  <si>
    <t>000 1 11 05326 00 0000 120</t>
  </si>
  <si>
    <t>Плата по соглашениям об установлении сервитута в отношении земельных участков, которые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t>
  </si>
  <si>
    <t>000 1 11 05326 10 0000 120</t>
  </si>
  <si>
    <t>Плата по соглашениям об установлении сервитута, заключенным органами исполнительной власти субъектов Российской Федерации, государственными или муниципальными предприятиями либо государственными или муниципальными учреждениями в отношении земельных участков, которые расположены в границах сельских поселений, которые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t>
  </si>
  <si>
    <t>130 1 11 05326 10 0000 120</t>
  </si>
  <si>
    <t>000 1 11 09000 00 0000 120</t>
  </si>
  <si>
    <t>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</si>
  <si>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000 1 11 09060 00 0000 120</t>
  </si>
  <si>
    <t>Плата за пользование пространственными данными и материалами, не являющимися объектами авторского права, содержащимися в государственных фондах пространственных данных</t>
  </si>
  <si>
    <t>000 1 11 09064 01 0000 120</t>
  </si>
  <si>
    <t>Плата за пользование пространственными данными и материалами, не являющимися объектами авторского права, содержащимися в региональных фондах пространственных данных</t>
  </si>
  <si>
    <t>124 1 11 09064 01 0000 120</t>
  </si>
  <si>
    <t>000 1 12 00000 00 0000 000</t>
  </si>
  <si>
    <t>ПЛАТЕЖИ ПРИ ПОЛЬЗОВАНИИ ПРИРОДНЫМИ РЕСУРСАМИ</t>
  </si>
  <si>
    <t>000 1 12 02000 00 0000 120</t>
  </si>
  <si>
    <t>Платежи при пользовании недрами</t>
  </si>
  <si>
    <t>000 1 12 02010 01 0000 120</t>
  </si>
  <si>
    <t>Разовые платежи за пользование недрами при наступлении определенных событий, оговоренных в лицензии, при пользовании недрами на территории Российской Федерации</t>
  </si>
  <si>
    <t>000 1 12 02012 01 0000 120</t>
  </si>
  <si>
    <t>Разовые платежи за пользование недрами при наступлении определенных событий, оговоренных в лицензии, при пользовании недрами на территории Российской Федерации по участкам недр местного значения</t>
  </si>
  <si>
    <t>130 1 12 02012 01 0000 120</t>
  </si>
  <si>
    <t>000 1 12 02030 01 0000 120</t>
  </si>
  <si>
    <t>Регулярные платежи за пользование недрами при пользовании недрами на территории Российской Федерации</t>
  </si>
  <si>
    <t>182 1 12 02030 01 0000 120</t>
  </si>
  <si>
    <t>000 1 12 02050 01 0000 120</t>
  </si>
  <si>
    <t>Плата за проведение государственной экспертизы запасов полезных ископаемых и подземных вод, геологической информации о предоставляемых в пользование участках недр</t>
  </si>
  <si>
    <t>000 1 12 02052 01 0000 120</t>
  </si>
  <si>
    <t>Плата за проведение государственной экспертизы запасов полезных ископаемых и подземных вод, геологической информации о предоставляемых в пользование участках недр местного значения, а также запасов общераспространенных полезных ископаемых и запасов подземных вод, которые используются для целей питьевого водоснабжения или технического водоснабжения и объем добычи которых составляет не более 500 кубических метров в сутки</t>
  </si>
  <si>
    <t>130 1 12 02052 01 0000 120</t>
  </si>
  <si>
    <t>000 1 12 02100 00 0000 120</t>
  </si>
  <si>
    <t>Сборы за участие в конкурсе (аукционе) на право пользования участками недр</t>
  </si>
  <si>
    <t>000 1 12 02102 02 0000 120</t>
  </si>
  <si>
    <t>Сборы за участие в конкурсе (аукционе) на право пользования участками недр местного значения</t>
  </si>
  <si>
    <t>130 1 12 02102 02 0000 120</t>
  </si>
  <si>
    <t>000 1 12 04000 00 0000 120</t>
  </si>
  <si>
    <t>Плата за использование лесов</t>
  </si>
  <si>
    <t>000 1 12 04010 00 0000 120</t>
  </si>
  <si>
    <t>Плата за использование лесов, расположенных на землях лесного фонда</t>
  </si>
  <si>
    <t>000 1 12 04013 02 0000 120</t>
  </si>
  <si>
    <t>Плата за использование лесов, расположенных на землях лесного фонда, в части, превышающей минимальный размер платы по договору купли-продажи лесных насаждений</t>
  </si>
  <si>
    <t>130 1 12 04013 02 0000 120</t>
  </si>
  <si>
    <t>000 1 12 04014 02 0000 120</t>
  </si>
  <si>
    <t>Плата за использование лесов, расположенных на землях лесного фонда, в части, превышающей минимальный размер арендной платы</t>
  </si>
  <si>
    <t>130 1 12 04014 02 0000 120</t>
  </si>
  <si>
    <t>000 1 12 04015 02 0000 120</t>
  </si>
  <si>
    <t>Плата за использование лесов, расположенных на землях лесного фонда, в части платы по договору купли-продажи лесных насаждений для собственных нужд</t>
  </si>
  <si>
    <t>130 1 12 04015 02 0000 120</t>
  </si>
  <si>
    <t>000 1 13 00000 00 0000 000</t>
  </si>
  <si>
    <t>ДОХОДЫ ОТ ОКАЗАНИЯ ПЛАТНЫХ УСЛУГ И КОМПЕНСАЦИИ ЗАТРАТ ГОСУДАРСТВА</t>
  </si>
  <si>
    <t>000 1 13 01000 00 0000 130</t>
  </si>
  <si>
    <t>Доходы от оказания платных услуг (работ)</t>
  </si>
  <si>
    <t>000 1 13 01020 01 0000 130</t>
  </si>
  <si>
    <t>Плата за предоставление сведений и документов, содержащихся в Едином государственном реестре юридических лиц и в Едином государственном реестре индивидуальных предпринимателей</t>
  </si>
  <si>
    <t>182 1 13 01020 01 0000 130</t>
  </si>
  <si>
    <t>000 1 13 01031 01 0000 130</t>
  </si>
  <si>
    <t>Плата за предоставление сведений из Единого государственного реестра недвижимости</t>
  </si>
  <si>
    <t>000 1 13 01190 01 0000 130</t>
  </si>
  <si>
    <t>Плата за предоставление информации из реестра дисквалифицированных лиц</t>
  </si>
  <si>
    <t>182 1 13 01190 01 0000 130</t>
  </si>
  <si>
    <t>000 1 13 01400 01 0000 130</t>
  </si>
  <si>
    <t>Плата за предоставление сведений, документов, содержащихся в государственных реестрах (регистрах)</t>
  </si>
  <si>
    <t>000 1 13 01410 01 0000 130</t>
  </si>
  <si>
    <t>Плата за предоставление государственными органами субъектов Российской Федерации, казенными учреждениями субъектов Российской Федерации сведений, документов, содержащихся в государственных реестрах (регистрах), ведение которых осуществляется данными государственными органами, учреждениями</t>
  </si>
  <si>
    <t>120 1 13 01410 01 0000 130</t>
  </si>
  <si>
    <t>130 1 13 01410 01 0000 130</t>
  </si>
  <si>
    <t>000 1 13 01500 00 0000 130</t>
  </si>
  <si>
    <t>Плата за оказание услуг по присоединению объектов дорожного сервиса к автомобильным дорогам общего пользования</t>
  </si>
  <si>
    <t>000 1 13 01520 02 0000 130</t>
  </si>
  <si>
    <t>Плата за оказание услуг по присоединению объектов дорожного сервиса к автомобильным дорогам общего пользования регионального или межмуниципального значения, зачисляемая в бюджеты субъектов Российской Федерации</t>
  </si>
  <si>
    <t>176 1 13 01520 02 0000 130</t>
  </si>
  <si>
    <t>000 1 13 01990 00 0000 130</t>
  </si>
  <si>
    <t>Прочие доходы от оказания платных услуг (работ)</t>
  </si>
  <si>
    <t>000 1 13 01991 01 0000 130</t>
  </si>
  <si>
    <t>Прочие доходы от оказания платных услуг (работ) получателями средств федерального бюджета</t>
  </si>
  <si>
    <t>000 1 13 01992 02 0000 130</t>
  </si>
  <si>
    <t>Прочие доходы от оказания платных услуг (работ) получателями средств бюджетов субъектов Российской Федерации</t>
  </si>
  <si>
    <t>006 1 13 01992 02 0000 130</t>
  </si>
  <si>
    <t>046 1 13 01992 02 0000 130</t>
  </si>
  <si>
    <t>120 1 13 01992 02 0000 130</t>
  </si>
  <si>
    <t>126 1 13 01992 02 0000 130</t>
  </si>
  <si>
    <t>136 1 13 01992 02 0000 130</t>
  </si>
  <si>
    <t>194 1 13 01992 02 0000 130</t>
  </si>
  <si>
    <t>197 1 13 01992 02 0000 130</t>
  </si>
  <si>
    <t>210 1 13 01992 02 0000 130</t>
  </si>
  <si>
    <t>000 1 13 02000 00 0000 130</t>
  </si>
  <si>
    <t>Доходы от компенсации затрат государства</t>
  </si>
  <si>
    <t>000 1 13 02060 00 0000 130</t>
  </si>
  <si>
    <t>Доходы, поступающие в порядке возмещения расходов, понесенных в связи с эксплуатацией имущества</t>
  </si>
  <si>
    <t>000 1 13 02062 02 0000 130</t>
  </si>
  <si>
    <t>Доходы, поступающие в порядке возмещения расходов, понесенных в связи с эксплуатацией имущества субъектов Российской Федерации</t>
  </si>
  <si>
    <t>006 1 13 02062 02 0000 130</t>
  </si>
  <si>
    <t>023 1 13 02062 02 0000 130</t>
  </si>
  <si>
    <t>000 1 13 02990 00 0000 130</t>
  </si>
  <si>
    <t>Прочие доходы от компенсации затрат государства</t>
  </si>
  <si>
    <t>000 1 13 02992 02 0000 130</t>
  </si>
  <si>
    <t>Прочие доходы от компенсации затрат бюджетов субъектов Российской Федерации</t>
  </si>
  <si>
    <t>001 1 13 02992 02 0000 130</t>
  </si>
  <si>
    <t>006 1 13 02992 02 0000 130</t>
  </si>
  <si>
    <t>021 1 13 02992 02 0000 130</t>
  </si>
  <si>
    <t>023 1 13 02992 02 0000 130</t>
  </si>
  <si>
    <t>036 1 13 02992 02 0000 130</t>
  </si>
  <si>
    <t>041 1 13 02992 02 0000 130</t>
  </si>
  <si>
    <t>046 1 13 02992 02 0000 130</t>
  </si>
  <si>
    <t>105 1 13 02992 02 0000 130</t>
  </si>
  <si>
    <t>120 1 13 02992 02 0000 130</t>
  </si>
  <si>
    <t>123 1 13 02992 02 0000 130</t>
  </si>
  <si>
    <t>124 1 13 02992 02 0000 130</t>
  </si>
  <si>
    <t>126 1 13 02992 02 0000 130</t>
  </si>
  <si>
    <t>128 1 13 02992 02 0000 130</t>
  </si>
  <si>
    <t>130 1 13 02992 02 0000 130</t>
  </si>
  <si>
    <t>131 1 13 02992 02 0000 130</t>
  </si>
  <si>
    <t>136 1 13 02992 02 0000 130</t>
  </si>
  <si>
    <t>162 1 13 02992 02 0000 130</t>
  </si>
  <si>
    <t>176 1 13 02992 02 0000 130</t>
  </si>
  <si>
    <t>181 1 13 02992 02 0000 130</t>
  </si>
  <si>
    <t>194 1 13 02992 02 0000 130</t>
  </si>
  <si>
    <t>197 1 13 02992 02 0000 130</t>
  </si>
  <si>
    <t>205 1 13 02992 02 0000 130</t>
  </si>
  <si>
    <t>210 1 13 02992 02 0000 130</t>
  </si>
  <si>
    <t>000 1 14 00000 00 0000 000</t>
  </si>
  <si>
    <t>ДОХОДЫ ОТ ПРОДАЖИ МАТЕРИАЛЬНЫХ И НЕМАТЕРИАЛЬНЫХ АКТИВОВ</t>
  </si>
  <si>
    <t>000 1 14 02000 00 0000 000</t>
  </si>
  <si>
    <t>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</si>
  <si>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000 1 14 02020 02 0000 410</t>
  </si>
  <si>
    <t>Доходы от реализации имущества, находящегося в собственности субъектов Российской Федерации (за исключением движимого имущества бюджетных и автономных учреждений субъектов Российской Федерации, а также имущества государственных унитарных предприятий субъектов Российской Федерации, в том числе казенных), в части реализации основных средств по указанному имуществу</t>
  </si>
  <si>
    <t>000 1 14 02022 02 0000 410</t>
  </si>
  <si>
    <t>Доходы от реализации имущества, находящегося в оперативном управлении учреждений, находящихся в ведении органов государственной власти субъектов Российской Федерации (за исключением имущества бюджетных и автономных учреждений субъектов Российской Федерации), в части реализации основных средств по указанному имуществу</t>
  </si>
  <si>
    <t>162 1 14 02022 02 0000 410</t>
  </si>
  <si>
    <t>000 1 14 02023 02 0000 410</t>
  </si>
  <si>
    <t>Доходы от реализации иного имущества, находящегося в собственности субъектов Российской Федерации (за исключением имущества бюджетных и автономных учреждений субъектов Российской Федерации, а также имущества государственных унитарных предприятий субъектов Российской Федерации, в том числе казенных), в части реализации основных средств по указанному имуществу</t>
  </si>
  <si>
    <t>120 1 14 02023 02 0000 410</t>
  </si>
  <si>
    <t>000 1 14 02020 02 0000 440</t>
  </si>
  <si>
    <t>Доходы от реализации имущества, находящегося в собственности субъектов Российской Федерации (за исключением имущества бюджетных и автономных учреждений субъектов Российской Федерации, а также имущества государственных унитарных предприятий субъектов Российской Федерации, в том числе казенных), в части реализации материальных запасов по указанному имуществу</t>
  </si>
  <si>
    <t>000 1 14 02022 02 0000 440</t>
  </si>
  <si>
    <t>Доходы от реализации имущества, находящегося в оперативном управлении учреждений, находящихся в ведении органов государственной власти субъектов Российской Федерации (за исключением имущества бюджетных и автономных учреждений субъектов Российской Федерации), в части реализации материальных запасов по указанному имуществу</t>
  </si>
  <si>
    <t>006 1 14 02022 02 0000 440</t>
  </si>
  <si>
    <t>120 1 14 02022 02 0000 440</t>
  </si>
  <si>
    <t>176 1 14 02022 02 0000 440</t>
  </si>
  <si>
    <t>210 1 14 02022 02 0000 440</t>
  </si>
  <si>
    <t>000 1 14 02023 02 0000 440</t>
  </si>
  <si>
    <t>Доходы от реализации иного имущества, находящегося в собственности субъектов Российской Федерации (за исключением имущества бюджетных и автономных учреждений субъектов Российской Федерации, а также имущества государственных унитарных предприятий субъектов Российской Федерации, в том числе казенных), в части реализации материальных запасов по указанному имуществу</t>
  </si>
  <si>
    <t>006 1 14 02023 02 0000 440</t>
  </si>
  <si>
    <t>000 1 14 06000 00 0000 430</t>
  </si>
  <si>
    <t>Доходы от продажи земельных участков, находящихся в государственной и муниципальной собственности</t>
  </si>
  <si>
    <t>000 1 14 06020 00 0000 430</t>
  </si>
  <si>
    <t>Доходы от продажи земельных участков, государственная собственность на которые разграничена (за исключением земельных участков бюджетных и автономных учреждений)</t>
  </si>
  <si>
    <t>000 1 14 06022 02 0000 430</t>
  </si>
  <si>
    <t>Доходы от продажи земельных участков, находящихся в собственности субъектов Российской Федерации (за исключением земельных участков бюджетных и автономных учреждений субъектов Российской Федерации)</t>
  </si>
  <si>
    <t>120 1 14 06022 02 0000 430</t>
  </si>
  <si>
    <t>000 1 15 00000 00 0000 000</t>
  </si>
  <si>
    <t>АДМИНИСТРАТИВНЫЕ ПЛАТЕЖИ И СБОРЫ</t>
  </si>
  <si>
    <t>000 1 15 02000 00 0000 140</t>
  </si>
  <si>
    <t>Платежи, взимаемые государственными и муниципальными органами (организациями) за выполнение определенных функций</t>
  </si>
  <si>
    <t>000 1 15 02020 02 0000 140</t>
  </si>
  <si>
    <t>Платежи, взимаемые государственными органами (организациями) субъектов Российской Федерации за выполнение определенных функций</t>
  </si>
  <si>
    <t>023 1 15 02020 02 0000 140</t>
  </si>
  <si>
    <t>176 1 15 02020 02 0000 140</t>
  </si>
  <si>
    <t>000 1 16 00000 00 0000 000</t>
  </si>
  <si>
    <t>ШТРАФЫ, САНКЦИИ, ВОЗМЕЩЕНИЕ УЩЕРБА</t>
  </si>
  <si>
    <t>000 1 16 01000 01 0000 140</t>
  </si>
  <si>
    <t>Административные штрафы, установленные Кодексом Российской Федерации об административных правонарушениях</t>
  </si>
  <si>
    <t>000 1 16 01050 01 0000 140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</si>
  <si>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t>
  </si>
  <si>
    <t>000 1 16 01053 01 0000 140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</si>
  <si>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</si>
  <si>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023 1 16 01053 01 0000 140</t>
  </si>
  <si>
    <t>136 1 16 01053 01 0000 140</t>
  </si>
  <si>
    <t>162 1 16 01053 01 0000 140</t>
  </si>
  <si>
    <t>000 1 16 01060 01 0000 140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</si>
  <si>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t>
  </si>
  <si>
    <t>000 1 16 01062 01 0000 140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</si>
  <si>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должностными лицами органов исполнительной власти субъектов Российской Федерации, учреждениями субъектов Российской Федерации</t>
  </si>
  <si>
    <t>006 1 16 01062 01 0000 140</t>
  </si>
  <si>
    <t>000 1 16 01063 01 0000 140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</si>
  <si>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</si>
  <si>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t>023 1 16 01063 01 0000 140</t>
  </si>
  <si>
    <t>162 1 16 01063 01 0000 140</t>
  </si>
  <si>
    <t>000 1 16 01070 01 0000 140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</si>
  <si>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t>
  </si>
  <si>
    <t>000 1 16 01072 01 0000 140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</si>
  <si>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должностными лицами органов исполнительной власти субъектов Российской Федерации, учреждениями субъектов Российской Федерации</t>
  </si>
  <si>
    <t>006 1 16 01072 01 0000 140</t>
  </si>
  <si>
    <t>130 1 16 01072 01 0000 140</t>
  </si>
  <si>
    <t>197 1 16 01072 01 0000 140</t>
  </si>
  <si>
    <t>000 1 16 01073 01 0000 140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</si>
  <si>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t>
  </si>
  <si>
    <t>006 1 16 01073 01 0000 140</t>
  </si>
  <si>
    <t>023 1 16 01073 01 0000 140</t>
  </si>
  <si>
    <t>162 1 16 01073 01 0000 140</t>
  </si>
  <si>
    <t>000 1 16 01080 01 0000 140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</si>
  <si>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t>
  </si>
  <si>
    <t>000 1 16 01082 01 0000 140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</si>
  <si>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должностными лицами органов исполнительной власти субъектов Российской Федерации, учреждениями субъектов Российской Федерации</t>
  </si>
  <si>
    <t>006 1 16 01082 01 0000 140</t>
  </si>
  <si>
    <t>130 1 16 01082 01 0000 140</t>
  </si>
  <si>
    <t>162 1 16 01082 01 0000 140</t>
  </si>
  <si>
    <t>000 1 16 01083 01 0000 140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</si>
  <si>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мировыми судьями, комиссиями по делам несовершеннолетних и защите их прав</t>
  </si>
  <si>
    <t>023 1 16 01083 01 0000 140</t>
  </si>
  <si>
    <t>162 1 16 01083 01 0000 140</t>
  </si>
  <si>
    <t>000 1 16 01090 01 0000 140</t>
  </si>
  <si>
    <t>Административные штрафы, установленные главой 9 Кодекса Российской Федерации об административных правонарушениях, за административные правонарушения в промышленности, строительстве и энергетике</t>
  </si>
  <si>
    <t>000 1 16 01092 01 0000 140</t>
  </si>
  <si>
    <t>Административные штрафы, установленные главой 9 Кодекса Российской Федерации об административных правонарушениях, за административные правонарушения в промышленности, строительстве и энергетике, налагаемые должностными лицами органов исполнительной власти субъектов Российской Федерации, учреждениями субъектов Российской Федерации</t>
  </si>
  <si>
    <t>006 1 16 01092 01 0000 140</t>
  </si>
  <si>
    <t>000 1 16 01093 01 0000 140</t>
  </si>
  <si>
    <t>Административные штрафы, установленные главой 9 Кодекса Российской Федерации об административных правонарушениях, за административные правонарушения в промышленности, строительстве и энергетике, налагаемые мировыми судьями, комиссиями по делам несовершеннолетних и защите их прав</t>
  </si>
  <si>
    <t>023 1 16 01093 01 0000 140</t>
  </si>
  <si>
    <t>162 1 16 01093 01 0000 140</t>
  </si>
  <si>
    <t>000 1 16 01100 01 0000 140</t>
  </si>
  <si>
    <t>Административные штрафы, установленные главой 10 Кодекса Российской Федерации об административных правонарушениях, за административные правонарушения в сельском хозяйстве, ветеринарии и мелиорации земель</t>
  </si>
  <si>
    <t>000 1 16 01102 01 0000 140</t>
  </si>
  <si>
    <t>Административные штрафы, установленные главой 10 Кодекса Российской Федерации об административных правонарушениях, за административные правонарушения в сельском хозяйстве, ветеринарии и мелиорации земель, налагаемые должностными лицами органов исполнительной власти субъектов Российской Федерации, учреждениями субъектов Российской Федерации</t>
  </si>
  <si>
    <t>111 1 16 01102 01 0000 140</t>
  </si>
  <si>
    <t>000 1 16 01103 01 0000 140</t>
  </si>
  <si>
    <t>Административные штрафы, установленные главой 10 Кодекса Российской Федерации об административных правонарушениях, за административные правонарушения в сельском хозяйстве, ветеринарии и мелиорации земель, налагаемые мировыми судьями, комиссиями по делам несовершеннолетних и защите их прав</t>
  </si>
  <si>
    <t>162 1 16 01103 01 0000 140</t>
  </si>
  <si>
    <t>000 1 16 01110 01 0000 140</t>
  </si>
  <si>
    <t>Административные штрафы, установленные главой 11 Кодекса Российской Федерации об административных правонарушениях, за административные правонарушения на транспорте</t>
  </si>
  <si>
    <t>000 1 16 01113 01 0000 140</t>
  </si>
  <si>
    <t>Административные штрафы, установленные главой 11 Кодекса Российской Федерации об административных правонарушениях, за административные правонарушения на транспорте, налагаемые мировыми судьями, комиссиями по делам несовершеннолетних и защите их прав</t>
  </si>
  <si>
    <t>023 1 16 01113 01 0000 140</t>
  </si>
  <si>
    <t>162 1 16 01113 01 0000 140</t>
  </si>
  <si>
    <t>000 1 16 01120 01 0000 140</t>
  </si>
  <si>
    <t>Административные штрафы, установленные главой 12 Кодекса Российской Федерации об административных правонарушениях, за административные правонарушения в области дорожного движения</t>
  </si>
  <si>
    <t>000 1 16 01121 01 0000 140</t>
  </si>
  <si>
    <t>Административные штрафы, установленные главой 12 Кодекса Российской Федерации об административных правонарушениях, за административные правонарушения в области дорожного движения, налагаемые судьями федеральных судов, должностными лицами федеральных государственных органов, учреждений</t>
  </si>
  <si>
    <t>106 1 16 01121 01 0000 140</t>
  </si>
  <si>
    <t>180 1 16 01121 01 0000 140</t>
  </si>
  <si>
    <t>187 1 16 01121 01 0000 140</t>
  </si>
  <si>
    <t>188 1 16 01121 01 0000 140</t>
  </si>
  <si>
    <t>000 1 16 01122 01 0000 140</t>
  </si>
  <si>
    <t>Административные штрафы, установленные главой 12 Кодекса Российской Федерации об административных правонарушениях, за административные правонарушения в области дорожного движения, налагаемые должностными лицами органов исполнительной власти субъектов Российской Федерации, учреждениями субъектов Российской Федерации</t>
  </si>
  <si>
    <t>006 1 16 01122 01 0000 140</t>
  </si>
  <si>
    <t>000 1 16 01123 01 0000 140</t>
  </si>
  <si>
    <t>Административные штрафы, установленные главой 12 Кодекса Российской Федерации об административных правонарушениях, за административные правонарушения в области дорожного движения, налагаемые мировыми судьями, комиссиями по делам несовершеннолетних и защите их прав</t>
  </si>
  <si>
    <t>023 1 16 01123 01 0000 140</t>
  </si>
  <si>
    <t>188 1 16 01123 01 0000 140</t>
  </si>
  <si>
    <t>000 1 16 01130 01 0000 140</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</si>
  <si>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t>
  </si>
  <si>
    <t>000 1 16 01133 01 0000 140</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</si>
  <si>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t>
  </si>
  <si>
    <t>006 1 16 01133 01 0000 140</t>
  </si>
  <si>
    <t>046 1 16 01133 01 0000 140</t>
  </si>
  <si>
    <t>162 1 16 01133 01 0000 140</t>
  </si>
  <si>
    <t>000 1 16 01140 01 0000 140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</si>
  <si>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t>
  </si>
  <si>
    <t>000 1 16 01142 01 0000 140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</si>
  <si>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должностными лицами органов исполнительной власти субъектов Российской Федерации, учреждениями субъектов Российской Федерации</t>
  </si>
  <si>
    <t>006 1 16 01142 01 0000 140</t>
  </si>
  <si>
    <t>026 1 16 01142 01 0000 140</t>
  </si>
  <si>
    <t>128 1 16 01142 01 0000 140</t>
  </si>
  <si>
    <t>162 1 16 01142 01 0000 140</t>
  </si>
  <si>
    <t>000 1 16 01143 01 0000 140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</si>
  <si>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t>
  </si>
  <si>
    <t>006 1 16 01143 01 0000 140</t>
  </si>
  <si>
    <t>023 1 16 01143 01 0000 140</t>
  </si>
  <si>
    <t>026 1 16 01143 01 0000 140</t>
  </si>
  <si>
    <t>162 1 16 01143 01 0000 140</t>
  </si>
  <si>
    <t>000 1 16 01150 01 0000 140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</si>
  <si>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t>
  </si>
  <si>
    <t>000 1 16 01152 01 0000 140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</si>
  <si>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налагаемые должностными лицами органов исполнительной власти субъектов Российской Федерации, учреждениями субъектов Российской Федерации</t>
  </si>
  <si>
    <t>162 1 16 01152 01 0000 140</t>
  </si>
  <si>
    <t>000 1 16 01153 01 0000 140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</si>
  <si>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t>
  </si>
  <si>
    <t>023 1 16 01153 01 0000 140</t>
  </si>
  <si>
    <t>026 1 16 01153 01 0000 140</t>
  </si>
  <si>
    <t>162 1 16 01153 01 0000 140</t>
  </si>
  <si>
    <t>000 1 16 01156 01 0000 140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</si>
  <si>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связанные с нецелевым использованием бюджетных средств, невозвратом либо несвоевременным возвратом бюджетного кредита, неперечислением либо несвоевременным перечислением платы за пользование бюджетным кредитом, нарушением условий предоставления бюджетного кредита, нарушением порядка и (или) условий предоставления (расходования) межбюджетных трансфертов, нарушением условий предоставления бюджетных инвестиций, субсидий юридическим лицам, индивидуальным предпринимателям и физическим лицам, подлежащие зачислению в бюджет субъекта Российской Федерации</t>
  </si>
  <si>
    <t>102 1 16 01156 01 0000 140</t>
  </si>
  <si>
    <t>197 1 16 01156 01 0000 140</t>
  </si>
  <si>
    <t>000 1 16 01160 01 0000 140</t>
  </si>
  <si>
    <t>Административные штрафы, установленные главой 16 Кодекса Российской Федерации об административных правонарушениях, за административные правонарушения в области таможенного дела (нарушение таможенных правил)</t>
  </si>
  <si>
    <t>000 1 16 01163 01 0000 140</t>
  </si>
  <si>
    <t>Административные штрафы, установленные главой 16 Кодекса Российской Федерации об административных правонарушениях, за административные правонарушения в области таможенного дела (нарушение таможенных правил), налагаемые мировыми судьями, комиссиями по делам несовершеннолетних и защите их прав</t>
  </si>
  <si>
    <t>023 1 16 01163 01 0000 140</t>
  </si>
  <si>
    <t>162 1 16 01163 01 0000 140</t>
  </si>
  <si>
    <t>000 1 16 01170 01 0000 140</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</si>
  <si>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t>
  </si>
  <si>
    <t>000 1 16 01173 01 0000 140</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</si>
  <si>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t>
  </si>
  <si>
    <t>162 1 16 01173 01 0000 140</t>
  </si>
  <si>
    <t>000 1 16 01180 01 0000 140</t>
  </si>
  <si>
    <t>Административные штрафы, установленные главой 18 Кодекса Российской Федерации об административных правонарушениях,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t>
  </si>
  <si>
    <t>000 1 16 01183 01 0000 140</t>
  </si>
  <si>
    <t>Административные штрафы, установленные главой 18 Кодекса Российской Федерации об административных правонарушениях,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 налагаемые мировыми судьями, комиссиями по делам несовершеннолетних и защите их прав</t>
  </si>
  <si>
    <t>023 1 16 01183 01 0000 140</t>
  </si>
  <si>
    <t>162 1 16 01183 01 0000 140</t>
  </si>
  <si>
    <t>000 1 16 01190 01 0000 140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</si>
  <si>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t>
  </si>
  <si>
    <t>000 1 16 01192 01 0000 140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</si>
  <si>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должностными лицами органов исполнительной власти субъектов Российской Федерации, учреждениями субъектов Российской Федерации</t>
  </si>
  <si>
    <t>006 1 16 01192 01 0000 140</t>
  </si>
  <si>
    <t>111 1 16 01192 01 0000 140</t>
  </si>
  <si>
    <t>128 1 16 01192 01 0000 140</t>
  </si>
  <si>
    <t>162 1 16 01192 01 0000 140</t>
  </si>
  <si>
    <t>000 1 16 01193 01 0000 140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</si>
  <si>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t>
  </si>
  <si>
    <t>006 1 16 01193 01 0000 140</t>
  </si>
  <si>
    <t>023 1 16 01193 01 0000 140</t>
  </si>
  <si>
    <t>136 1 16 01193 01 0000 140</t>
  </si>
  <si>
    <t>162 1 16 01193 01 0000 140</t>
  </si>
  <si>
    <t>000 1 16 01200 01 0000 140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</si>
  <si>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t>
  </si>
  <si>
    <t>000 1 16 01202 01 0000 140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</si>
  <si>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должностными лицами органов исполнительной власти субъектов Российской Федерации, учреждениями субъектов Российской Федерации</t>
  </si>
  <si>
    <t>162 1 16 01202 01 0000 140</t>
  </si>
  <si>
    <t>000 1 16 01203 01 0000 140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</si>
  <si>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</si>
  <si>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006 1 16 01203 01 0000 140</t>
  </si>
  <si>
    <t>023 1 16 01203 01 0000 140</t>
  </si>
  <si>
    <t>162 1 16 01203 01 0000 140</t>
  </si>
  <si>
    <t>197 1 16 01203 01 0000 140</t>
  </si>
  <si>
    <t>000 1 16 01205 01 0000 140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</si>
  <si>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выявленные должностными лицами органов исполнительной власти субъектов Российской Федерации, включенных в соответствующие перечни, утвержденные высшими должностными лицами субъектов Российской Федерации</t>
  </si>
  <si>
    <t>026 1 16 01205 01 0000 140</t>
  </si>
  <si>
    <t>176 1 16 01205 01 0000 140</t>
  </si>
  <si>
    <t>000 1 16 01210 01 0000 140</t>
  </si>
  <si>
    <t>Административные штрафы, установленные главой 21 Кодекса Российской Федерации об административных правонарушениях, за административные правонарушения в области воинского учета</t>
  </si>
  <si>
    <t>000 1 16 01213 01 0000 140</t>
  </si>
  <si>
    <t>Административные штрафы, установленные главой 21 Кодекса Российской Федерации об административных правонарушениях, за административные правонарушения в области воинского учета, налагаемые мировыми судьями, комиссиями по делам несовершеннолетних и защите их прав</t>
  </si>
  <si>
    <t>023 1 16 01213 01 0000 140</t>
  </si>
  <si>
    <t>162 1 16 01213 01 0000 140</t>
  </si>
  <si>
    <t>000 1 16 01240 01 0000 140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</si>
  <si>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выявленные инспекторами Счетной палаты Российской Федерации, должностными лицами контрольно-счетных органов субъектов Российской Федерации</t>
  </si>
  <si>
    <t>000 1 16 01242 01 0000 140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</si>
  <si>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выявленные должностными лицами контрольно-счетных органов субъектов Российской Федерации</t>
  </si>
  <si>
    <t>102 1 16 01242 01 0000 140</t>
  </si>
  <si>
    <t>000 1 16 02000 02 0000 140</t>
  </si>
  <si>
    <t>Административные штрафы, установленные законами субъектов Российской Федерации об административных правонарушениях</t>
  </si>
  <si>
    <t>000 1 16 02010 02 0000 140</t>
  </si>
  <si>
    <t>Административные штрафы, установленные законами субъектов Российской Федерации об административных правонарушениях, за нарушение законов и иных нормативных правовых актов субъектов Российской Федерации</t>
  </si>
  <si>
    <t>006 1 16 02010 02 0000 140</t>
  </si>
  <si>
    <t>102 1 16 02010 02 0000 140</t>
  </si>
  <si>
    <t>120 1 16 02010 02 0000 140</t>
  </si>
  <si>
    <t>162 1 16 02010 02 0000 140</t>
  </si>
  <si>
    <t>210 1 16 02010 02 0000 140</t>
  </si>
  <si>
    <t>000 1 16 07000 00 0000 140</t>
  </si>
  <si>
    <t>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органом управления государственным внебюджетным фондом, казенным учреждением, Центральным банком Российской Федерации, иной организацией, действующей от имени Российской Федерации</t>
  </si>
  <si>
    <t>000 1 16 07010 00 0000 140</t>
  </si>
  <si>
    <t>Штрафы, неустойки, пени, уплаченные в случае просрочки исполнения поставщиком (подрядчиком, исполнителем) обязательств, предусмотренных государственным (муниципальным) контрактом</t>
  </si>
  <si>
    <t>000 1 16 07010 02 0000 140</t>
  </si>
  <si>
    <t>Штрафы, неустойки, пени, уплаченные в случае просрочки исполнения поставщиком (подрядчиком, исполнителем) обязательств, предусмотренных государственным контрактом, заключенным государственным органом субъекта Российской Федерации, казенным учреждением субъекта Российской Федерации</t>
  </si>
  <si>
    <t>001 1 16 07010 02 0000 140</t>
  </si>
  <si>
    <t>006 1 16 07010 02 0000 140</t>
  </si>
  <si>
    <t>021 1 16 07010 02 0000 140</t>
  </si>
  <si>
    <t>023 1 16 07010 02 0000 140</t>
  </si>
  <si>
    <t>036 1 16 07010 02 0000 140</t>
  </si>
  <si>
    <t>041 1 16 07010 02 0000 140</t>
  </si>
  <si>
    <t>105 1 16 07010 02 0000 140</t>
  </si>
  <si>
    <t>111 1 16 07010 02 0000 140</t>
  </si>
  <si>
    <t>120 1 16 07010 02 0000 140</t>
  </si>
  <si>
    <t>123 1 16 07010 02 0000 140</t>
  </si>
  <si>
    <t>124 1 16 07010 02 0000 140</t>
  </si>
  <si>
    <t>126 1 16 07010 02 0000 140</t>
  </si>
  <si>
    <t>130 1 16 07010 02 0000 140</t>
  </si>
  <si>
    <t>131 1 16 07010 02 0000 140</t>
  </si>
  <si>
    <t>136 1 16 07010 02 0000 140</t>
  </si>
  <si>
    <t>143 1 16 07010 02 0000 140</t>
  </si>
  <si>
    <t>176 1 16 07010 02 0000 140</t>
  </si>
  <si>
    <t>181 1 16 07010 02 0000 140</t>
  </si>
  <si>
    <t>194 1 16 07010 02 0000 140</t>
  </si>
  <si>
    <t>197 1 16 07010 02 0000 140</t>
  </si>
  <si>
    <t>199 1 16 07010 02 0000 140</t>
  </si>
  <si>
    <t>205 1 16 07010 02 0000 140</t>
  </si>
  <si>
    <t>210 1 16 07010 02 0000 140</t>
  </si>
  <si>
    <t>000 1 16 07030 00 0000 140</t>
  </si>
  <si>
    <t>Штрафы, неустойки, пени, уплаченные в соответствии с договором аренды лесного участка или договором купли-продажи лесных насаждений в случае неисполнения или ненадлежащего исполнения обязательств перед государственным (муниципальным) органом, казенным учреждением</t>
  </si>
  <si>
    <t>000 1 16 07030 02 0000 140</t>
  </si>
  <si>
    <t>Штрафы, неустойки, пени, уплаченные в соответствии с договором аренды лесного участка или договором купли-продажи лесных насаждений в случае неисполнения или ненадлежащего исполнения обязательств перед государственным органом субъекта Российской Федерации, казенным учреждением субъекта Российской Федерации</t>
  </si>
  <si>
    <t>130 1 16 07030 02 0000 140</t>
  </si>
  <si>
    <t>000 1 16 07040 00 0000 140</t>
  </si>
  <si>
    <t>Штрафы, неустойки, пени, уплаченные в соответствии с договором водопользования в случае неисполнения или ненадлежащего исполнения обязательств перед государственным (муниципальным) органом, казенным учреждением</t>
  </si>
  <si>
    <t>000 1 16 07040 02 0000 140</t>
  </si>
  <si>
    <t>Штрафы, неустойки, пени, уплаченные в соответствии с договором водопользования в случае неисполнения или ненадлежащего исполнения обязательств перед государственным органом субъекта Российской Федерации, казенным учреждением субъекта Российской Федерации</t>
  </si>
  <si>
    <t>130 1 16 07040 02 0000 140</t>
  </si>
  <si>
    <t>000 1 16 07090 00 0000 140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</si>
  <si>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казенным учреждением, Центральным банком Российской Федерации, государственной корпорацией</t>
  </si>
  <si>
    <t>000 1 16 07090 02 0000 140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</si>
  <si>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органом субъекта Российской Федерации, казенным учреждением субъекта Российской Федерации</t>
  </si>
  <si>
    <t>006 1 16 07090 02 0000 140</t>
  </si>
  <si>
    <t>021 1 16 07090 02 0000 140</t>
  </si>
  <si>
    <t>023 1 16 07090 02 0000 140</t>
  </si>
  <si>
    <t>036 1 16 07090 02 0000 140</t>
  </si>
  <si>
    <t>046 1 16 07090 02 0000 140</t>
  </si>
  <si>
    <t>105 1 16 07090 02 0000 140</t>
  </si>
  <si>
    <t>120 1 16 07090 02 0000 140</t>
  </si>
  <si>
    <t>123 1 16 07090 02 0000 140</t>
  </si>
  <si>
    <t>124 1 16 07090 02 0000 140</t>
  </si>
  <si>
    <t>130 1 16 07090 02 0000 140</t>
  </si>
  <si>
    <t>162 1 16 07090 02 0000 140</t>
  </si>
  <si>
    <t>176 1 16 07090 02 0000 140</t>
  </si>
  <si>
    <t>181 1 16 07090 02 0000 140</t>
  </si>
  <si>
    <t>194 1 16 07090 02 0000 140</t>
  </si>
  <si>
    <t>197 1 16 07090 02 0000 140</t>
  </si>
  <si>
    <t>000 1 16 09000 00 0000 140</t>
  </si>
  <si>
    <t>Денежные средства, изымаемые в собственность Российской Федерации, субъекта Российской Федерации, муниципального образования в соответствии с решениями судов (за исключением обвинительных приговоров судов)</t>
  </si>
  <si>
    <t>000 1 16 09030 02 0000 140</t>
  </si>
  <si>
    <t>Денежные средства, изымаемые в собственность субъекта Российской Федерации в соответствии с решениями судов (за исключением обвинительных приговоров судов)</t>
  </si>
  <si>
    <t>126 1 16 09030 02 0000 140</t>
  </si>
  <si>
    <t>000 1 16 10000 00 0000 140</t>
  </si>
  <si>
    <t>Платежи в целях возмещения причиненного ущерба (убытков)</t>
  </si>
  <si>
    <t>000 1 16 10020 02 0000 140</t>
  </si>
  <si>
    <t>Платежи по искам о возмещении ущерба, а также платежи, уплачиваемые при добровольном возмещении ущерба, причиненного имуществу, находящегося в собственности субъекта Российской Федерации (за исключением имущества, закрепленного за бюджетными (автономными) учреждениями, унитарными предприятиями субъекта Российской Федерации)</t>
  </si>
  <si>
    <t>000 1 16 10021 02 0000 140</t>
  </si>
  <si>
    <t>Возмещение ущерба при возникновении страховых случаев, когда выгодоприобретателями выступают получатели средств бюджета субъекта Российской Федерации</t>
  </si>
  <si>
    <t>006 1 16 10021 02 0000 140</t>
  </si>
  <si>
    <t>023 1 16 10021 02 0000 140</t>
  </si>
  <si>
    <t>131 1 16 10021 02 0000 140</t>
  </si>
  <si>
    <t>176 1 16 10021 02 0000 140</t>
  </si>
  <si>
    <t>181 1 16 10021 02 0000 140</t>
  </si>
  <si>
    <t>000 1 16 10022 02 0000 140</t>
  </si>
  <si>
    <t>Прочее возмещение ущерба, причиненного имуществу, находящемуся в собственности субъекта Российской Федерации (за исключением имущества, закрепленного за бюджетными (автономными) учреждениями, унитарными предприятиями субъекта Российской Федерации)</t>
  </si>
  <si>
    <t>006 1 16 10022 02 0000 140</t>
  </si>
  <si>
    <t>023 1 16 10022 02 0000 140</t>
  </si>
  <si>
    <t>124 1 16 10022 02 0000 140</t>
  </si>
  <si>
    <t>176 1 16 10022 02 0000 140</t>
  </si>
  <si>
    <t>181 1 16 10022 02 0000 140</t>
  </si>
  <si>
    <t>000 1 16 10050 00 0000 140</t>
  </si>
  <si>
    <t>Платежи в целях возмещения убытков, причиненных уклонением от заключения государственного контракта</t>
  </si>
  <si>
    <t>000 1 16 10056 02 0000 140</t>
  </si>
  <si>
    <t>Платежи в целях возмещения убытков, причиненных уклонением от заключения с государственным органом субъекта Российской Федерации (казенным учреждением субъекта Российской Федерации) государственного контракта, а также иные денежные средства, подлежащие зачислению в бюджет субъекта Российской Федерации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 (за исключением государственного контракта, финансируемого за счет средств дорожного фонда субъекта Российской Федерации)</t>
  </si>
  <si>
    <t>023 1 16 10056 02 0000 140</t>
  </si>
  <si>
    <t>000 1 16 10100 00 0000 140</t>
  </si>
  <si>
    <t>Денежные взыскания, налагаемые в возмещение ущерба, причиненного в результате незаконного или нецелевого использования бюджетных средств</t>
  </si>
  <si>
    <t>000 1 16 10100 02 0000 140</t>
  </si>
  <si>
    <t>Денежные взыскания, налагаемые в возмещение ущерба, причиненного в результате незаконного или нецелевого использования бюджетных средств (в части бюджетов субъектов Российской Федерации)</t>
  </si>
  <si>
    <t>026 1 16 10100 02 0000 140</t>
  </si>
  <si>
    <t>105 1 16 10100 02 0000 140</t>
  </si>
  <si>
    <t>131 1 16 10100 02 0000 140</t>
  </si>
  <si>
    <t>000 1 16 10120 00 0000 140</t>
  </si>
  <si>
    <t>Доходы от денежных взысканий (штрафов), поступающие в счет погашения задолженности, образовавшейся до 1 января 2020 года, подлежащие зачислению в бюджеты бюджетной системы Российской Федерации по нормативам, действовавшим в 2019 году</t>
  </si>
  <si>
    <t>000 1 16 10122 01 0000 140</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</si>
  <si>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субъекта Российской Федерации по нормативам, действовавшим в 2019 году</t>
  </si>
  <si>
    <t>026 1 16 10122 01 0000 140</t>
  </si>
  <si>
    <t>183 1 16 10122 01 0000 140</t>
  </si>
  <si>
    <t>197 1 16 10122 01 0000 140</t>
  </si>
  <si>
    <t>000 1 16 10128 01 0000 140</t>
  </si>
  <si>
    <t>Доходы от денежных взысканий (штрафов), поступающие в счет погашения задолженности, образовавшейся до 1 января 2020 года, подлежащие зачислению в федеральный бюджет и бюджет субъекта Российской Федерации по нормативам, действовавшим в 2019 году</t>
  </si>
  <si>
    <t>000 1 16 11000 01 0000 140</t>
  </si>
  <si>
    <t>Платежи, уплачиваемые в целях возмещения вреда</t>
  </si>
  <si>
    <t>000 1 16 11060 01 0000 140</t>
  </si>
  <si>
    <t>Платежи, уплачиваемые в целях возмещения вреда, причиняемого автомобильным дорогам</t>
  </si>
  <si>
    <t>000 1 16 11063 01 0000 140</t>
  </si>
  <si>
    <t>Платежи, уплачиваемые в целях возмещения вреда, причиняемого автомобильным дорогам регионального или межмуниципального значения транспортными средствами, осуществляющими перевозки тяжеловесных и (или) крупногабаритных грузов</t>
  </si>
  <si>
    <t>176 1 16 11063 01 0000 140</t>
  </si>
  <si>
    <t>000 1 16 18000 02 0000 140</t>
  </si>
  <si>
    <t>Доходы от сумм пеней, предусмотренных законодательством Российской Федерации о налогах и сборах, подлежащие зачислению в бюджеты субъектов Российской Федерации по нормативу, установленному Бюджетным кодексом Российской Федерации, распределяемые Федеральным казначейством между бюджетами субъектов Российской Федерации в соответствии с федеральным законом о федеральном бюджете</t>
  </si>
  <si>
    <t>182 1 16 18000 02 0000 140</t>
  </si>
  <si>
    <t>000 1 17 00000 00 0000 000</t>
  </si>
  <si>
    <t>ПРОЧИЕ НЕНАЛОГОВЫЕ ДОХОДЫ</t>
  </si>
  <si>
    <t>000 1 17 01000 00 0000 180</t>
  </si>
  <si>
    <t>Невыясненные поступления</t>
  </si>
  <si>
    <t>000 1 17 01020 02 0000 180</t>
  </si>
  <si>
    <t>Невыясненные поступления, зачисляемые в бюджеты субъектов Российской Федерации</t>
  </si>
  <si>
    <t>006 1 17 01020 02 0000 180</t>
  </si>
  <si>
    <t>023 1 17 01020 02 0000 180</t>
  </si>
  <si>
    <t>046 1 17 01020 02 0000 180</t>
  </si>
  <si>
    <t>124 1 17 01020 02 0000 180</t>
  </si>
  <si>
    <t>130 1 17 01020 02 0000 180</t>
  </si>
  <si>
    <t>136 1 17 01020 02 0000 180</t>
  </si>
  <si>
    <t>162 1 17 01020 02 0000 180</t>
  </si>
  <si>
    <t>176 1 17 01020 02 0000 180</t>
  </si>
  <si>
    <t>181 1 17 01020 02 0000 180</t>
  </si>
  <si>
    <t>000 1 17 05000 00 0000 180</t>
  </si>
  <si>
    <t>Прочие неналоговые доходы</t>
  </si>
  <si>
    <t>000 1 17 05020 02 0000 180</t>
  </si>
  <si>
    <t>Прочие неналоговые доходы бюджетов субъектов Российской Федерации</t>
  </si>
  <si>
    <t>041 1 17 05020 02 0000 180</t>
  </si>
  <si>
    <t>120 1 17 05020 02 0000 180</t>
  </si>
  <si>
    <t>182 1 01 01016 02 0000 110</t>
  </si>
  <si>
    <t>182 1 01 01120 01 0000 110</t>
  </si>
  <si>
    <t>182 1 01 01130 01 0000 110</t>
  </si>
  <si>
    <t>182 1 01 02050 01 0000 110</t>
  </si>
  <si>
    <t>182 1 01 02110 01 0000 110</t>
  </si>
  <si>
    <t>182 1 01 02130 01 0000 110</t>
  </si>
  <si>
    <t>182 1 01 02140 01 0000 110</t>
  </si>
  <si>
    <t>182 1 03 02012 01 0000 110</t>
  </si>
  <si>
    <t>000 1 03 02100 01 0000 110</t>
  </si>
  <si>
    <t>182 1 03 02100 01 0000 110</t>
  </si>
  <si>
    <t>182 1 05 01012 01 0000 110</t>
  </si>
  <si>
    <t>182 1 05 01022 01 0000 110</t>
  </si>
  <si>
    <t>182 1 05 01050 01 0000 110</t>
  </si>
  <si>
    <t>182 1 05 03020 01 0000 110</t>
  </si>
  <si>
    <t>182 1 07 04020 01 0000 110</t>
  </si>
  <si>
    <t>318 1 08 05000 01 0000 110</t>
  </si>
  <si>
    <t>000 1 08 07170 01 0000 110</t>
  </si>
  <si>
    <t>000 1 08 07172 01 0000 110</t>
  </si>
  <si>
    <t>176 1 08 07172 01 0000 110</t>
  </si>
  <si>
    <t>000 1 08 07200 01 0000 110</t>
  </si>
  <si>
    <t>182 1 09 01020 04 0000 110</t>
  </si>
  <si>
    <t>182 1 09 01030 05 0000 110</t>
  </si>
  <si>
    <t>182 1 09 03021 00 0000 110</t>
  </si>
  <si>
    <t>182 1 09 03023 01 0000 110</t>
  </si>
  <si>
    <t>182 1 09 03025 01 0000 110</t>
  </si>
  <si>
    <t>182 1 09 03082 02 0000 110</t>
  </si>
  <si>
    <t>182 1 09 03083 02 0000 110</t>
  </si>
  <si>
    <t>182 1 09 06010 02 0000 110</t>
  </si>
  <si>
    <t>182 1 09 04010 02 0000 110</t>
  </si>
  <si>
    <t>182 1 09 04020 02 0000 110</t>
  </si>
  <si>
    <t>182 1 09 04030 01 0000 110</t>
  </si>
  <si>
    <t>000 1 11 05400 00 0000 120</t>
  </si>
  <si>
    <t>000 1 11 05430 00 0000 120</t>
  </si>
  <si>
    <t>000 1 11 05430 10 0000 120</t>
  </si>
  <si>
    <t>130 1 11 05430 10 0000 120</t>
  </si>
  <si>
    <t>321 1 13 01031 01 0000 130</t>
  </si>
  <si>
    <t>167 1 13 01991 01 0000 130</t>
  </si>
  <si>
    <t>143 1 13 02992 02 0000 130</t>
  </si>
  <si>
    <t>120 1 14 02022 02 0000 410</t>
  </si>
  <si>
    <t>023 1 16 01103 01 0000 140</t>
  </si>
  <si>
    <t>162 1 16 01123 01 0000 140</t>
  </si>
  <si>
    <t>023 1 16 01173 01 0000 140</t>
  </si>
  <si>
    <t>128 1 16 01202 01 0000 140</t>
  </si>
  <si>
    <t>127 1 16 07090 02 0000 140</t>
  </si>
  <si>
    <t>136 1 16 07090 02 0000 140</t>
  </si>
  <si>
    <t>210 1 16 07090 02 0000 140</t>
  </si>
  <si>
    <t>000 1 16 10057 02 0000 140</t>
  </si>
  <si>
    <t>176 1 16 10057 02 0000 140</t>
  </si>
  <si>
    <t>120 1 16 10122 01 0000 140</t>
  </si>
  <si>
    <t>130 1 16 10122 01 0000 140</t>
  </si>
  <si>
    <t>176 1 16 10122 01 0000 140</t>
  </si>
  <si>
    <t>188 1 16 10122 01 0000 140</t>
  </si>
  <si>
    <t>740 1 16 10122 01 0000 140</t>
  </si>
  <si>
    <t>023 1 16 10122 01 0000 140</t>
  </si>
  <si>
    <t>053 1 16 10128 01 0000 140</t>
  </si>
  <si>
    <t>177 1 16 10128 01 0000 140</t>
  </si>
  <si>
    <t>183 1 16 07010 02 0000 140</t>
  </si>
  <si>
    <t>023 1 16 02010 02 0000 140</t>
  </si>
  <si>
    <t>Государственная пошлина за выдачу специального разрешения на движение по автомобильным дорогам транспортных средств, осуществляющих перевозки опасных, тяжеловесных и (или) крупногабаритных грузов</t>
  </si>
  <si>
    <t>Государственная пошлина за выдачу органом исполнительной власти субъекта Российской Федерации специального разрешения на движение по автомобильным дорогам транспортных средств, осуществляющих перевозки опасных, тяжеловесных и (или) крупногабаритных грузов, зачисляемая в бюджеты субъектов Российской Федерации</t>
  </si>
  <si>
    <t>Прочие государственные пошлины за государственную регистрацию, а также за совершение прочих юридически значимых действий</t>
  </si>
  <si>
    <t>318 1 08 07200 01 0000 110</t>
  </si>
  <si>
    <t>Плата за публичный сервитут, предусмотренная решением уполномоченного органа об установлении публичного сервитута в отношении земельных участков, находящихся в государственной или муниципальной собственности</t>
  </si>
  <si>
    <t>Плата за публичный сервитут, предусмотренная решением уполномоченного органа об установлении публичного сервитута в отношении земельных участков, которые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t>
  </si>
  <si>
    <t>Плата за публичный сервитут, предусмотренная решением уполномоченного органа об установлении публичного сервитута в отношении земельных участков, которые расположены в границах сельских поселений, находятся в федеральной собственности и осуществление полномочий Российской Федерации по управлению и распоряжению которыми передано органам государственной власти субъектов Российской Федерации и не предоставлены гражданам или юридическим лицам (за исключением органов государственной власти (государственных органов), органов местного самоуправления (муниципальных органов), органов управления государственными внебюджетными фондами и казенных учреждений)</t>
  </si>
  <si>
    <t>Платежи в целях возмещения убытков, причиненных уклонением от заключения с государственным органом субъекта Российской Федерации (казенным учреждением субъекта Российской Федерации) государственного контракта, финансируемого за счет средств дорожного фонда субъекта Российской Федерации, а также иные денежные средства, подлежащие зачислению в бюджет субъекта Российской Федерации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t>
  </si>
  <si>
    <t>000 1 01 01112 02 0000 110</t>
  </si>
  <si>
    <t>Налог на прибыль организаций, уплаченный налогоплательщиками, которые до 1 января 2023 года являлись участниками консолидированной группы налогоплательщиков, в случае если уплаченная сумма налога на прибыль организаций в бюджет одного субъекта Российской Федерации в период с 2019 года по 30 июня 2022 года составляла более 99 процентов от совокупной суммы налога на прибыль организаций, уплаченной указанным налогоплательщиком в бюджеты всех субъектов Российской Федерации, зачисляемый в бюджеты субъектов Российской Федерации</t>
  </si>
  <si>
    <t>182 1 01 01112 02 1000 110</t>
  </si>
  <si>
    <t>Налог на прибыль организаций, уплаченный налогоплательщиками, которые до 1 января 2023 года являлись участниками консолидированной группы налогоплательщиков, в случае если уплаченная сумма налога на прибыль организаций в бюджет одного субъекта Российской Федерации в период с 2019 года по 30 июня 2022 года составляла более 99 процентов от совокупной суммы налога на прибыль организаций, уплаченной указанным налогоплательщиком в бюджеты всех субъектов Российской Федерации, зачисляемый в бюджеты субъектов Российской Федерации (сумма платежа (перерасчеты, недоимка и задолженность по соответствующему платежу, в том числе по отмененному)</t>
  </si>
  <si>
    <t>000 1 08 05000 01 8002 110</t>
  </si>
  <si>
    <t>318 1 08 05000 01 8002 110</t>
  </si>
  <si>
    <t>Государственная пошлина за государственную регистрацию актов гражданского состояния и другие юридически значимые действия, совершаемые органами записи актов гражданского состояния и иными уполномоченными органами (за исключением консульских учреждений Российской Федерации) (государственная пошлина за другие юридически значимые действия, совершаемые органами записи актов гражданского состояния и иными уполномоченными органами (за исключением консульских учреждений Российской Федерации) (при обращении через многофункциональные центры)</t>
  </si>
  <si>
    <t>136 1 08 07300 01 1000 110</t>
  </si>
  <si>
    <t>Прочие государственные пошлины за совершение прочих юридически значимых действий, подлежащие зачислению в бюджет субъекта Российской Федерации (сумма платежа (перерасчеты, недоимка и задолженность по соответствующему платежу, в том числе по отмененному)</t>
  </si>
  <si>
    <t>000 1 11 05420 00 0000 120</t>
  </si>
  <si>
    <t>Плата за публичный сервитут, предусмотренная решением уполномоченного органа об установлении публичного сервитута в отношении земельных участков после разграничения государственной собственности на землю</t>
  </si>
  <si>
    <t>000 1 11 05420 02 0000 120</t>
  </si>
  <si>
    <t>Плата за публичный сервитут, предусмотренная решением уполномоченного органа об установлении публичного сервитута в отношении земельных участков, находящихся в собственности субъектов Российской Федерации и не предоставленных гражданам или юридическим лицам (за исключением органов государственной власти (государственных органов), органов местного самоуправления (муниципальных органов), органов управления государственными внебюджетными фондами и казенных учреждений)</t>
  </si>
  <si>
    <t>120 1 11 05420 02 0000 120</t>
  </si>
  <si>
    <t>000 1 11 09040 00 0000 120</t>
  </si>
  <si>
    <t>000 1 11 09042 02 0000 120</t>
  </si>
  <si>
    <t>126 1 11 09042 02 0000 120</t>
  </si>
  <si>
    <t>Прочие поступления от использования имущества, находящегося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</si>
  <si>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Прочие поступления от использования имущества, находящегося в собственности субъектов Российской Федерации (за исключением имущества бюджетных и автономных учреждений субъектов Российской Федерации, а также имущества государственных унитарных предприятий субъектов Российской Федерации, в том числе казенных)</t>
  </si>
  <si>
    <t>176 1 13 01992 02 0130 130</t>
  </si>
  <si>
    <t>Прочие доходы от оказания платных услуг (работ) получателями средств бюджетов субъектов Российской Федерации (прочие доходы от оказания платных услуг (работ) получателями средств областного бюджета Новосибирской области)</t>
  </si>
  <si>
    <t>000 1 13 02040 01 0000 130</t>
  </si>
  <si>
    <t>128 1 13 02040 01 0000 130</t>
  </si>
  <si>
    <t>Доходы, поступающие в порядке возмещения бюджету субъекта Российской Федерации расходов, направленных на покрытие процессуальных издержек</t>
  </si>
  <si>
    <t>111 1 13 02992 02 0000 130</t>
  </si>
  <si>
    <t>026 1 13 02992 02 0300 130</t>
  </si>
  <si>
    <t>Прочие доходы от компенсации затрат бюджетов субъектов Российской Федерации (средства, поступающие от возврата субсидий, предоставленных из средств областного бюджета Новосибирской области)</t>
  </si>
  <si>
    <t>162 1 16 01122 01 0000 140</t>
  </si>
  <si>
    <t>197 1 16 01192 01 0000 140</t>
  </si>
  <si>
    <t>001 1 16 10022 02 0000 140</t>
  </si>
  <si>
    <t>036 1 16 10022 02 0000 140</t>
  </si>
  <si>
    <t>126 1 16 10122 01 0000 140</t>
  </si>
  <si>
    <t>187 1 16 10122 01 0002 140</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</si>
  <si>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субъекта Российской Федерации по нормативам, действовавшим в 2019 году (доходы, направляемые на формирование дорожного фонда субъекта Российской Федерации)</t>
  </si>
  <si>
    <t>194 1 17 01020 02 0000 180</t>
  </si>
  <si>
    <t>205 1 17 01020 02 0000 180</t>
  </si>
  <si>
    <t>210 1 17 01020 02 0000 180</t>
  </si>
  <si>
    <t>126 1 17 05020 02 0000 180</t>
  </si>
  <si>
    <t>128 1 17 05020 02 0000 180</t>
  </si>
  <si>
    <t>128 1 16 01092 01 0000 140</t>
  </si>
  <si>
    <t>026 1 16 07010 02 0000 140</t>
  </si>
  <si>
    <t>162 1 16 07010 02 0000 140</t>
  </si>
  <si>
    <t>126 1 16 07090 02 0000 140</t>
  </si>
  <si>
    <t>Утверждено Законом Новосибирской области  от 23.12.2022 № 307-ОЗ "Об областном бюджете Новосибирской области на 2023 год и плановый период 2024 и 2025 годов"</t>
  </si>
  <si>
    <t>Исполнение доходов областного бюджета Новосибирской области по кодам классификации доходов бюджетов за 2023 год</t>
  </si>
  <si>
    <t>Кассовое исполнение за 2023 год</t>
  </si>
  <si>
    <t>115 1 13 02992 02 0000 130</t>
  </si>
  <si>
    <t>205 1 16 02010 02 0000 140</t>
  </si>
  <si>
    <t>128 1 16 07010 02 0000 140</t>
  </si>
  <si>
    <t>126 1 16 10056 02 0000 140</t>
  </si>
  <si>
    <t>181 1 16 10056 02 0000 140</t>
  </si>
  <si>
    <t>194 1 16 10056 02 0000 140</t>
  </si>
  <si>
    <t>106 1 16 10122 01 0002 140</t>
  </si>
  <si>
    <t>130 1 16 11020 01 0000 140</t>
  </si>
  <si>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на особо охраняемых природных территориях регионального значения</t>
  </si>
  <si>
    <t>126 1 17 01020 02 0000 180</t>
  </si>
  <si>
    <t>183 1 17 01020 02 0000 180</t>
  </si>
  <si>
    <t>176 1 17 05020 02 0000 180</t>
  </si>
  <si>
    <t>026 1 17 05020 02 0000 180</t>
  </si>
  <si>
    <t>Уточненная сводная роспись на 2023 год</t>
  </si>
  <si>
    <t>% исполнения к  утвержденному плану</t>
  </si>
  <si>
    <t>% исполнения к  уточненной сводной бюджетной росписи</t>
  </si>
  <si>
    <t>000 2 00 00000 00 0000 000</t>
  </si>
  <si>
    <t>000 2 02 00000 00 0000 000</t>
  </si>
  <si>
    <t>000 2 02 10000 00 0000 150</t>
  </si>
  <si>
    <t>181 2 02 15001 02 0000 150</t>
  </si>
  <si>
    <t>181 2 02 15009 02 0000 150</t>
  </si>
  <si>
    <t>181 2 02 15399 02 0000 150</t>
  </si>
  <si>
    <t>181 2 02 15549 02 0000 150</t>
  </si>
  <si>
    <t>000 2 02 20000 00 0000 150</t>
  </si>
  <si>
    <t>021 2 02 25525 02 0000 150</t>
  </si>
  <si>
    <t>023 2 02 25007 02 0000 150</t>
  </si>
  <si>
    <t>023 2 02 25082 02 0000 150</t>
  </si>
  <si>
    <t>023 2 02 25084 02 0000 150</t>
  </si>
  <si>
    <t>023 2 02 25086 02 0000 150</t>
  </si>
  <si>
    <t>023 2 02 25163 02 0000 150</t>
  </si>
  <si>
    <t>023 2 02 25302 02 0000 150</t>
  </si>
  <si>
    <t>023 2 02 25404 02 0000 150</t>
  </si>
  <si>
    <t>023 2 02 25462 02 0000 150</t>
  </si>
  <si>
    <t>026 2 02 25527 02 0000 150</t>
  </si>
  <si>
    <t>036 2 02 25014 02 0000 150</t>
  </si>
  <si>
    <t>036 2 02 25259 02 0000 150</t>
  </si>
  <si>
    <t>036 2 02 25480 02 0000 150</t>
  </si>
  <si>
    <t>036 2 02 25502 02 0000 150</t>
  </si>
  <si>
    <t>036 2 02 25508 02 0000 150</t>
  </si>
  <si>
    <t>036 2 02 25576 02 0000 150</t>
  </si>
  <si>
    <t>036 2 02 25598 02 0000 150</t>
  </si>
  <si>
    <t>036 2 02 25599 02 0000 150</t>
  </si>
  <si>
    <t>036 2 02 27576 02 0000 150</t>
  </si>
  <si>
    <t>105 2 02 25518 02 0000 150</t>
  </si>
  <si>
    <t>115 2 02 25299 02 0000 150</t>
  </si>
  <si>
    <t>120 2 02 25511 02 0000 150</t>
  </si>
  <si>
    <t>123 2 02 25330 02 0000 150</t>
  </si>
  <si>
    <t>123 2 02 25342 02 0000 150</t>
  </si>
  <si>
    <t>123 2 02 25522 02 0000 150</t>
  </si>
  <si>
    <t>124 2 02 25021 02 0000 150</t>
  </si>
  <si>
    <t>124 2 02 25497 02 0000 150</t>
  </si>
  <si>
    <t>126 2 02 25114 02 0000 150</t>
  </si>
  <si>
    <t>126 2 02 25138 02 0000 150</t>
  </si>
  <si>
    <t>126 2 02 25201 02 0000 150</t>
  </si>
  <si>
    <t>126 2 02 25202 02 0000 150</t>
  </si>
  <si>
    <t>126 2 02 25365 02 0000 150</t>
  </si>
  <si>
    <t>126 2 02 25385 02 0000 150</t>
  </si>
  <si>
    <t>126 2 02 25402 02 0000 150</t>
  </si>
  <si>
    <t>126 2 02 25554 02 0000 150</t>
  </si>
  <si>
    <t>126 2 02 25586 02 0000 150</t>
  </si>
  <si>
    <t>126 2 02 25752 02 0000 150</t>
  </si>
  <si>
    <t>126 2 02 29999 02 0000 150</t>
  </si>
  <si>
    <t>127 2 02 25081 02 0000 150</t>
  </si>
  <si>
    <t>127 2 02 25228 02 0000 150</t>
  </si>
  <si>
    <t>127 2 02 25229 02 0000 150</t>
  </si>
  <si>
    <t>127 2 02 25753 02 0000 150</t>
  </si>
  <si>
    <t>130 2 02 25065 02 0000 150</t>
  </si>
  <si>
    <t>130 2 02 25242 02 0000 150</t>
  </si>
  <si>
    <t>131 2 02 25466 02 0000 150</t>
  </si>
  <si>
    <t>131 2 02 25467 02 0000 150</t>
  </si>
  <si>
    <t>131 2 02 25513 02 0000 150</t>
  </si>
  <si>
    <t>131 2 02 25517 02 0000 150</t>
  </si>
  <si>
    <t>131 2 02 25519 02 0000 150</t>
  </si>
  <si>
    <t>131 2 02 25584 02 0000 150</t>
  </si>
  <si>
    <t>131 2 02 25590 02 0000 150</t>
  </si>
  <si>
    <t>131 2 02 25597 02 0000 150</t>
  </si>
  <si>
    <t>136 2 02 25066 02 0000 150</t>
  </si>
  <si>
    <t>136 2 02 25098 02 0000 150</t>
  </si>
  <si>
    <t>136 2 02 25171 02 0000 150</t>
  </si>
  <si>
    <t>136 2 02 25172 02 0000 150</t>
  </si>
  <si>
    <t>136 2 02 25179 02 0000 150</t>
  </si>
  <si>
    <t>136 2 02 25213 02 0000 150</t>
  </si>
  <si>
    <t>136 2 02 25230 02 0000 150</t>
  </si>
  <si>
    <t>136 2 02 25232 02 0000 150</t>
  </si>
  <si>
    <t>136 2 02 25256 02 0000 150</t>
  </si>
  <si>
    <t>136 2 02 25304 02 0000 150</t>
  </si>
  <si>
    <t>136 2 02 25305 02 0000 150</t>
  </si>
  <si>
    <t>136 2 02 25412 02 0000 150</t>
  </si>
  <si>
    <t>136 2 02 25520 02 0000 150</t>
  </si>
  <si>
    <t>136 2 02 25750 02 0000 150</t>
  </si>
  <si>
    <t>136 2 02 25786 02 0000 150</t>
  </si>
  <si>
    <t>176 2 02 25372 02 0000 150</t>
  </si>
  <si>
    <t>176 2 02 25394 02 0000 150</t>
  </si>
  <si>
    <t>194 2 02 25028 02 0000 150</t>
  </si>
  <si>
    <t>210 2 02 25243 02 0000 150</t>
  </si>
  <si>
    <t>210 2 02 25555 02 0000 150</t>
  </si>
  <si>
    <t>000 2 02 30000 00 0000 150</t>
  </si>
  <si>
    <t>023 2 02 35220 02 0000 150</t>
  </si>
  <si>
    <t>023 2 02 35240 02 0000 150</t>
  </si>
  <si>
    <t>023 2 02 35250 02 0000 150</t>
  </si>
  <si>
    <t>023 2 02 35290 02 0000 150</t>
  </si>
  <si>
    <t>111 2 02 35074 02 0000 150</t>
  </si>
  <si>
    <t>124 2 02 35134 02 0000 150</t>
  </si>
  <si>
    <t>124 2 02 35135 02 0000 150</t>
  </si>
  <si>
    <t>124 2 02 35176 02 0000 150</t>
  </si>
  <si>
    <t>126 2 02 35460 02 0000 150</t>
  </si>
  <si>
    <t>130 2 02 35128 02 0000 150</t>
  </si>
  <si>
    <t>130 2 02 35129 02 0000 150</t>
  </si>
  <si>
    <t>130 2 02 35345 02 0000 150</t>
  </si>
  <si>
    <t>130 2 02 35429 02 0000 150</t>
  </si>
  <si>
    <t>130 2 02 35431 02 0000 150</t>
  </si>
  <si>
    <t>130 2 02 35432 02 0000 150</t>
  </si>
  <si>
    <t>176 2 02 35067 02 0000 150</t>
  </si>
  <si>
    <t>181 2 02 35118 02 0000 150</t>
  </si>
  <si>
    <t>181 2 02 35900 02 0000 150</t>
  </si>
  <si>
    <t>205 2 02 35120 02 0000 150</t>
  </si>
  <si>
    <t>000 2 02 40000 00 0000 150</t>
  </si>
  <si>
    <t>001 2 02 45142 02 0000 150</t>
  </si>
  <si>
    <t>006 2 02 45141 02 0000 150</t>
  </si>
  <si>
    <t>006 2 02 45142 02 0000 150</t>
  </si>
  <si>
    <t>023 2 02 41509 02 0000 150</t>
  </si>
  <si>
    <t>023 2 02 45198 02 0000 150</t>
  </si>
  <si>
    <t>023 2 02 45252 02 0000 150</t>
  </si>
  <si>
    <t>023 2 02 45292 02 0000 150</t>
  </si>
  <si>
    <t>023 2 02 45298 02 0000 150</t>
  </si>
  <si>
    <t>023 2 02 45300 02 0000 150</t>
  </si>
  <si>
    <t>023 2 02 49001 02 0000 150</t>
  </si>
  <si>
    <t>036 2 02 45368 02 0000 150</t>
  </si>
  <si>
    <t>036 2 02 45433 02 0000 150</t>
  </si>
  <si>
    <t>036 2 02 49999 02 0000 150</t>
  </si>
  <si>
    <t>123 2 02 45289 02 0000 150</t>
  </si>
  <si>
    <t>126 2 02 45161 02 0000 150</t>
  </si>
  <si>
    <t>126 2 02 45190 02 0000 150</t>
  </si>
  <si>
    <t>126 2 02 45192 02 0000 150</t>
  </si>
  <si>
    <t>126 2 02 45216 02 0000 150</t>
  </si>
  <si>
    <t>126 2 02 45468 02 0000 150</t>
  </si>
  <si>
    <t>126 2 02 45476 02 0000 150</t>
  </si>
  <si>
    <t>126 2 02 49999 02 0000 150</t>
  </si>
  <si>
    <t>131 2 02 45454 02 0000 150</t>
  </si>
  <si>
    <t>136 2 02 45303 02 0000 150</t>
  </si>
  <si>
    <t>136 2 02 45363 02 0000 150</t>
  </si>
  <si>
    <t>176 2 02 45389 02 0000 150</t>
  </si>
  <si>
    <t>176 2 02 45418 02 0000 150</t>
  </si>
  <si>
    <t>176 2 02 45784 02 0000 150</t>
  </si>
  <si>
    <t>210 2 02 45424 02 0000 150</t>
  </si>
  <si>
    <t>000 2 03 00000 00 0000 000</t>
  </si>
  <si>
    <t>000 2 03 02000 02 0000 150</t>
  </si>
  <si>
    <t>023 2 03 02099 02 0000 150</t>
  </si>
  <si>
    <t>124 2 03 02099 02 0000 150</t>
  </si>
  <si>
    <t>126 2 03 02099 02 0000 150</t>
  </si>
  <si>
    <t>127 2 03 02099 02 0000 150</t>
  </si>
  <si>
    <t>131 2 03 02099 02 0000 150</t>
  </si>
  <si>
    <t>136 2 03 02099 02 0000 150</t>
  </si>
  <si>
    <t>210 2 03 02040 02 0000 150</t>
  </si>
  <si>
    <t>210 2 03 02080 02 0000 150</t>
  </si>
  <si>
    <t>000 2 04 00000 00 0000 000</t>
  </si>
  <si>
    <t>000 2 04 02000 02 0000 150</t>
  </si>
  <si>
    <t>023 2 04 02010 02 0000 150</t>
  </si>
  <si>
    <t>105 2 04 02010 02 0000 150</t>
  </si>
  <si>
    <t>000 2 18 00000 00 0000 000</t>
  </si>
  <si>
    <t>000 2 18 00000 00 0000 150</t>
  </si>
  <si>
    <t>006 2 18 02030 02 0000 150</t>
  </si>
  <si>
    <t>021 2 18 02010 02 0000 150</t>
  </si>
  <si>
    <t>021 2 18 02030 02 0000 150</t>
  </si>
  <si>
    <t>023 2 18 02010 02 0000 150</t>
  </si>
  <si>
    <t>023 2 18 02020 02 0000 150</t>
  </si>
  <si>
    <t>023 2 18 02030 02 0000 150</t>
  </si>
  <si>
    <t>023 2 18 33144 02 0000 150</t>
  </si>
  <si>
    <t>023 2 18 35082 02 0000 150</t>
  </si>
  <si>
    <t>023 2 18 60010 02 0000 150</t>
  </si>
  <si>
    <t>023 2 18 71020 02 0000 150</t>
  </si>
  <si>
    <t>026 2 18 02030 02 0000 150</t>
  </si>
  <si>
    <t>026 2 18 60010 02 0000 150</t>
  </si>
  <si>
    <t>036 2 18 02030 02 0000 150</t>
  </si>
  <si>
    <t>036 2 18 25576 02 0000 150</t>
  </si>
  <si>
    <t>036 2 18 60010 02 0000 150</t>
  </si>
  <si>
    <t>105 2 18 02030 02 0000 150</t>
  </si>
  <si>
    <t>105 2 18 60010 02 0000 150</t>
  </si>
  <si>
    <t>111 2 18 02010 02 0000 150</t>
  </si>
  <si>
    <t>111 2 18 60010 02 0000 150</t>
  </si>
  <si>
    <t>115 2 18 02030 02 0000 150</t>
  </si>
  <si>
    <t>123 2 18 60010 02 0000 150</t>
  </si>
  <si>
    <t>124 2 18 02030 02 0000 150</t>
  </si>
  <si>
    <t>124 2 18 25497 02 0000 150</t>
  </si>
  <si>
    <t>124 2 18 35134 02 0000 150</t>
  </si>
  <si>
    <t>124 2 18 35135 02 0000 150</t>
  </si>
  <si>
    <t>124 2 18 35176 02 0000 150</t>
  </si>
  <si>
    <t>124 2 18 60010 02 0000 150</t>
  </si>
  <si>
    <t>126 2 18 02010 02 0000 150</t>
  </si>
  <si>
    <t>126 2 18 02020 02 0000 150</t>
  </si>
  <si>
    <t>127 2 18 02020 02 0000 150</t>
  </si>
  <si>
    <t>127 2 18 02030 02 0000 150</t>
  </si>
  <si>
    <t>127 2 18 25228 02 0000 150</t>
  </si>
  <si>
    <t>127 2 18 60010 02 0000 150</t>
  </si>
  <si>
    <t>128 2 18 60010 02 0000 150</t>
  </si>
  <si>
    <t>130 2 18 60010 02 0000 150</t>
  </si>
  <si>
    <t>131 2 18 02010 02 0000 150</t>
  </si>
  <si>
    <t>131 2 18 02020 02 0000 150</t>
  </si>
  <si>
    <t>131 2 18 02030 02 0000 150</t>
  </si>
  <si>
    <t>131 2 18 60010 02 0000 150</t>
  </si>
  <si>
    <t>136 2 18 02010 02 0000 150</t>
  </si>
  <si>
    <t>136 2 18 02020 02 0000 150</t>
  </si>
  <si>
    <t>136 2 18 02030 02 0000 150</t>
  </si>
  <si>
    <t>136 2 18 25169 02 0000 150</t>
  </si>
  <si>
    <t>136 2 18 25304 02 0000 150</t>
  </si>
  <si>
    <t>136 2 18 45303 02 0000 150</t>
  </si>
  <si>
    <t>136 2 18 60010 02 0000 150</t>
  </si>
  <si>
    <t>143 2 18 02010 02 0000 150</t>
  </si>
  <si>
    <t>143 2 18 02020 02 0000 150</t>
  </si>
  <si>
    <t>176 2 18 60010 02 0000 150</t>
  </si>
  <si>
    <t>181 2 18 35118 02 0000 150</t>
  </si>
  <si>
    <t>181 2 18 60010 02 0000 150</t>
  </si>
  <si>
    <t>194 2 18 02010 02 0000 150</t>
  </si>
  <si>
    <t>194 2 18 60010 02 0000 150</t>
  </si>
  <si>
    <t>205 2 18 60010 02 0000 150</t>
  </si>
  <si>
    <t>210 2 18 02030 02 0000 150</t>
  </si>
  <si>
    <t>210 2 18 25243 02 0000 150</t>
  </si>
  <si>
    <t>210 2 18 25555 02 0000 150</t>
  </si>
  <si>
    <t>210 2 18 60010 02 0000 150</t>
  </si>
  <si>
    <t>000 2 19 00000 00 0000 000</t>
  </si>
  <si>
    <t>000 2 19 00000 02 0000 150</t>
  </si>
  <si>
    <t>023 2 19 25007 02 0000 150</t>
  </si>
  <si>
    <t>023 2 19 25082 02 0000 150</t>
  </si>
  <si>
    <t>023 2 19 25084 02 0000 150</t>
  </si>
  <si>
    <t>023 2 19 25086 02 0000 150</t>
  </si>
  <si>
    <t>023 2 19 25302 02 0000 150</t>
  </si>
  <si>
    <t>023 2 19 25404 02 0000 150</t>
  </si>
  <si>
    <t>023 2 19 25462 02 0000 150</t>
  </si>
  <si>
    <t>023 2 19 25514 02 0000 150</t>
  </si>
  <si>
    <t>023 2 19 35220 02 0000 150</t>
  </si>
  <si>
    <t>023 2 19 35250 02 0000 150</t>
  </si>
  <si>
    <t>023 2 19 35290 02 0000 150</t>
  </si>
  <si>
    <t>023 2 19 35380 02 0000 150</t>
  </si>
  <si>
    <t>023 2 19 35573 02 0000 150</t>
  </si>
  <si>
    <t>023 2 19 45694 02 0000 150</t>
  </si>
  <si>
    <t>023 2 19 46502 02 0000 150</t>
  </si>
  <si>
    <t>023 2 19 90000 02 0000 150</t>
  </si>
  <si>
    <t>026 2 19 25527 02 0000 150</t>
  </si>
  <si>
    <t>036 2 19 25480 02 0000 150</t>
  </si>
  <si>
    <t>036 2 19 25502 02 0000 150</t>
  </si>
  <si>
    <t>036 2 19 25576 02 0000 150</t>
  </si>
  <si>
    <t>036 2 19 27576 02 0000 150</t>
  </si>
  <si>
    <t>036 2 19 45368 02 0000 150</t>
  </si>
  <si>
    <t>036 2 19 90000 02 0000 150</t>
  </si>
  <si>
    <t>123 2 19 27384 02 0000 150</t>
  </si>
  <si>
    <t>124 2 19 25497 02 0000 150</t>
  </si>
  <si>
    <t>124 2 19 35134 02 0000 150</t>
  </si>
  <si>
    <t>124 2 19 35135 02 0000 150</t>
  </si>
  <si>
    <t>124 2 19 35176 02 0000 150</t>
  </si>
  <si>
    <t>126 2 19 25114 02 0000 150</t>
  </si>
  <si>
    <t>126 2 19 25138 02 0000 150</t>
  </si>
  <si>
    <t>126 2 19 25201 02 0000 150</t>
  </si>
  <si>
    <t>126 2 19 25365 02 0000 150</t>
  </si>
  <si>
    <t>126 2 19 25752 02 0000 150</t>
  </si>
  <si>
    <t>126 2 19 45136 02 0000 150</t>
  </si>
  <si>
    <t>126 2 19 45422 02 0000 150</t>
  </si>
  <si>
    <t>126 2 19 90000 02 0000 150</t>
  </si>
  <si>
    <t>127 2 19 25228 02 0000 150</t>
  </si>
  <si>
    <t>127 2 19 27139 02 0000 150</t>
  </si>
  <si>
    <t>130 2 19 35129 02 0000 150</t>
  </si>
  <si>
    <t>130 2 19 35345 02 0000 150</t>
  </si>
  <si>
    <t>130 2 19 35429 02 0000 150</t>
  </si>
  <si>
    <t>131 2 19 25513 02 0000 150</t>
  </si>
  <si>
    <t>136 2 19 25256 02 0000 150</t>
  </si>
  <si>
    <t>136 2 19 25304 02 0000 150</t>
  </si>
  <si>
    <t>136 2 19 25750 02 0000 150</t>
  </si>
  <si>
    <t>136 2 19 45303 02 0000 150</t>
  </si>
  <si>
    <t>136 2 19 45363 02 0000 150</t>
  </si>
  <si>
    <t>176 2 19 45389 02 0000 150</t>
  </si>
  <si>
    <t>181 2 19 35118 02 0000 150</t>
  </si>
  <si>
    <t>181 2 19 35900 02 0000 150</t>
  </si>
  <si>
    <t>181 2 19 90000 02 0000 150</t>
  </si>
  <si>
    <t>194 2 19 25117 02 0000 150</t>
  </si>
  <si>
    <t>210 2 19 25243 02 0000 150</t>
  </si>
  <si>
    <t>210 2 19 25555 02 0000 150</t>
  </si>
  <si>
    <t>БЕЗВОЗМЕЗДНЫЕ ПОСТУПЛЕНИЯ</t>
  </si>
  <si>
    <t>БЕЗВОЗМЕЗДНЫЕ ПОСТУПЛЕНИЯ ОТ ДРУГИХ БЮДЖЕТОВ БЮДЖЕТНОЙ СИСТЕМЫ РОССИЙСКОЙ ФЕДЕРАЦИИ</t>
  </si>
  <si>
    <t>Дотации бюджетам бюджетной системы Российской Федерации</t>
  </si>
  <si>
    <t>Дотации бюджетам субъектов Российской Федерации на выравнивание бюджетной обеспеченности</t>
  </si>
  <si>
    <t>Дотации бюджетам субъектов Российской Федерации на частичную компенсацию дополнительных расходов на повышение оплаты труда работников бюджетной сферы и иные цели</t>
  </si>
  <si>
    <t>Дотации бюджетам субъектов Российской Федерации на премирование победителей Всероссийского конкурса "Лучшая муниципальная практика"</t>
  </si>
  <si>
    <t>Дотации (гранты) бюджетам субъектов Российской Федерации за достижение показателей деятельности органов исполнительной власти субъектов Российской Федерации</t>
  </si>
  <si>
    <t>Субсидии бюджетам бюджетной системы Российской Федерации (межбюджетные субсидии)</t>
  </si>
  <si>
    <t>Субсидии бюджетам субъектов Российской Федерации на осуществление мероприятий по реализации стратегий социально-экономического развития наукоградов Российской Федерации, способствующих развитию научно-производственного комплекса наукоградов Российской Федерации, а также сохранению и развитию инфраструктуры наукоградов Российской Федерации</t>
  </si>
  <si>
    <t>Субсидии бюджетам субъектов Российской Федерации на выплату региональных социальных доплат к пенсии</t>
  </si>
  <si>
    <t>Субсидии бюджетам субъектов Российской Федерации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</si>
  <si>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Субсидии бюджетам субъектов Российской Федерации на осуществление ежемесячной денежной выплаты, назначаемой в случае рождения третьего ребенка или последующих детей до достижения ребенком возраста трех лет</t>
  </si>
  <si>
    <t>Субсидии бюджетам субъектов Российской Федерации на реализацию мероприятий, предусмотренных региональной программой переселения, включенной в Государственную программу по оказанию содействия добровольному переселению в Российскую Федерацию соотечественников, проживающих за рубежом</t>
  </si>
  <si>
    <t>Субсидии бюджетам субъектов Российской Федерации на создание системы долговременного ухода за гражданами пожилого возраста и инвалидами</t>
  </si>
  <si>
    <t>Субсидии бюджетам субъектов Российской Федерации на осуществление ежемесячных выплат на детей в возрасте от трех до семи лет включительно</t>
  </si>
  <si>
    <t>Субсидии бюджетам субъектов Российской Федерации на софинансирование расходов, связанных с оказанием государственной социальной помощи на основании социального контракта отдельным категориям граждан</t>
  </si>
  <si>
    <t>Субсидии бюджетам субъектов Российской Федерации на компенсацию отдельным категориям граждан оплаты взноса на капитальный ремонт общего имущества в многоквартирном доме</t>
  </si>
  <si>
    <t>Субсидии бюджетам субъектов Российской Федерации на государственную поддержку малого и среднего предпринимательства, а также физических лиц, применяющих специальный налоговый режим "Налог на профессиональный доход", в субъектах Российской Федерации</t>
  </si>
  <si>
    <t>Субсидии бюджетам субъектов Российской Федерации на стимулирование увеличения производства картофеля и овощей</t>
  </si>
  <si>
    <t>Субсидии бюджетам субъектов Российской Федерации на государственную поддержку стимулирования увеличения производства масличных культур</t>
  </si>
  <si>
    <t>Субсидии бюджетам субъектов Российской Федерации на создание системы поддержки фермеров и развитие сельской кооперации</t>
  </si>
  <si>
    <t>Субсидии бюджетам субъектов Российской Федерации на стимулирование развития приоритетных подотраслей агропромышленного комплекса и развитие малых форм хозяйствования</t>
  </si>
  <si>
    <t>Субсидии бюджетам субъектов Российской Федерации на поддержку сельскохозяйственного производства по отдельным подотраслям растениеводства и животноводства</t>
  </si>
  <si>
    <t>Субсидии бюджетам субъектов Российской Федерации на обеспечение комплексного развития сельских территорий</t>
  </si>
  <si>
    <t>Субсидии бюджетам субъектов Российской Федерации на проведение гидромелиоративных, культуртехнических, агролесомелиоративных и фитомелиоративных мероприятий, а также мероприятий в области известкования кислых почв на пашне</t>
  </si>
  <si>
    <t>Субсидии бюджетам субъектов Российской Федерации на подготовку проектов межевания земельных участков и на проведение кадастровых работ</t>
  </si>
  <si>
    <t>Субсидии бюджетам субъектов Российской Федерации на софинансирование капитальных вложений в объекты государственной (муниципальной) собственности в рамках обеспечения комплексного развития сельских территорий</t>
  </si>
  <si>
    <t>Субсидия бюджетам субъектов Российской Федерации на достижение показателей государственной программы Российской Федерации "Реализация государственной национальной политики"</t>
  </si>
  <si>
    <t>Субсидии бюджетам субъектов Российской Федерации на софинансирование расходных обязательств субъектов Российской Федерации, связанных с реализацией федеральной целевой программы "Увековечение памяти погибших при защите Отечества на 2019 - 2024 годы"</t>
  </si>
  <si>
    <t>Субсидии бюджетам субъектов Российской Федерации на проведение комплексных кадастровых работ</t>
  </si>
  <si>
    <t>Субсидии бюджетам субъектов Российской Федерации на создание и внедрение программы поддержки и продвижения событийных мероприятий</t>
  </si>
  <si>
    <t>Субсидии бюджетам субъектов Российской Федерации на разработку и реализацию комплекса мер, направленных на повышение доступности и популяризации туризма для детей школьного возраста</t>
  </si>
  <si>
    <t>Субсидии бюджетам субъектов Российской Федерации на создание модульных некапитальных средств размещения при реализации инвестиционных проектов</t>
  </si>
  <si>
    <t>Субсидии бюджетам субъектов Российской Федерации на реализацию мероприятий по стимулированию программ развития жилищного строительства субъектов Российской Федерации</t>
  </si>
  <si>
    <t>Субсидии бюджетам субъектов Российской Федерации на реализацию мероприятий по обеспечению жильем молодых семей</t>
  </si>
  <si>
    <t>Субсидии бюджетам субъектов Российской Федерации на реализацию региональных проектов "Создание единого цифрового контура в здравоохранении на основе единой государственной информационной системы в сфере здравоохранения (ЕГИСЗ)"</t>
  </si>
  <si>
    <t>Субсидии бюджетам субъектов Российской Федерации на единовременные компенсационные выплаты медицинским работникам (врачам, фельдшерам, а также акушеркам и медицинским сестрам фельдшерских и фельдшерско-акушерских пунктов), прибывшим (переехавшим) на работу в сельские населенные пункты, либо рабочие поселки, либо поселки городского типа, либо города с населением до 50 тысяч человек</t>
  </si>
  <si>
    <t>Субсидии бюджетам субъектов Российской Федерации на развитие паллиативной медицинской помощи</t>
  </si>
  <si>
    <t>Субсидии бюджетам субъектов Российской Федерации на реализацию мероприятий по предупреждению и борьбе с социально значимыми инфекционными заболеваниями</t>
  </si>
  <si>
    <t>Субсидии бюджетам субъектов Российской Федерации на реализацию региональных проектов модернизации первичного звена здравоохранения</t>
  </si>
  <si>
    <t>Субсидии бюджетам субъектов Российской Федерации в целях софинансирования расходных обязательств субъектов Российской Федерации, возникающих при реализации мероприятий по проведению массового обследования новорожденных на врожденные и (или) наследственные заболевания (расширенный неонатальный скрининг)</t>
  </si>
  <si>
    <t>Субсидии бюджетам субъектов Российской Федерации в целях софинансирования расходов, возникающих при оказании гражданам Российской Федерации высокотехнологичной медицинской помощи, не включенной в базовую программу обязательного медицинского страхования</t>
  </si>
  <si>
    <t>Субсидии бюджетам субъектов Российской Федерации на обеспечение закупки авиационных работ в целях оказания медицинской помощи</t>
  </si>
  <si>
    <t>Субсидии бюджетам субъектов Российской Федерации на обеспечение профилактики развития сердечно-сосудистых заболеваний и сердечно-сосудистых осложнений у пациентов высокого риска, находящихся на диспансерном наблюдении</t>
  </si>
  <si>
    <t>Субсидии бюджетам субъектов Российской Федерации на оснащение (дооснащение и (или) переоснащение) медицинскими изделиями медицинских организаций, имеющих в своей структуре подразделения, оказывающие медицинскую помощь по медицинской реабилитации</t>
  </si>
  <si>
    <t>Прочие субсидии бюджетам субъектов Российской Федерации</t>
  </si>
  <si>
    <t>Субсидии бюджетам субъектов Российской Федерации на государственную поддержку организаций, входящих в систему спортивной подготовки</t>
  </si>
  <si>
    <t>Субсидии бюджетам субъектов Российской Федерации на оснащение объектов спортивной инфраструктуры спортивно-технологическим оборудованием</t>
  </si>
  <si>
    <t>Субсидии бюджетам субъектов Российской Федерации на приобретение спортивного оборудования и инвентаря для приведения организаций дополнительного образования со специальным наименованием "спортивная школа", использующих в своем наименовании слово "олимпийский" или образованные на его основе слова или словосочетания, в нормативное состояние</t>
  </si>
  <si>
    <t>Субсидии бюджетам субъектов Российской Федерации на софинансирование закупки и монтажа оборудования для создания "умных" спортивных площадок</t>
  </si>
  <si>
    <t>Субсидии бюджетам субъектов Российской Федерации на реализацию государственных программ субъектов Российской Федерации в области использования и охраны водных объектов</t>
  </si>
  <si>
    <t>Субсидии бюджетам субъектов Российской Федерации на ликвидацию несанкционированных свалок в границах городов и наиболее опасных объектов накопленного вреда окружающей среде</t>
  </si>
  <si>
    <t>Субсидии бюджетам субъектов Российской Федерации на поддержку творческой деятельности и укрепление материально-технической базы муниципальных театров в населенных пунктах с численностью населения до 300 тысяч человек</t>
  </si>
  <si>
    <t>Субсидии бюджетам субъектов Российской Федерации на обеспечение развития и укрепления материально-технической базы домов культуры в населенных пунктах с числом жителей до 50 тысяч человек</t>
  </si>
  <si>
    <t>Субсидии бюджетам субъектов Российской Федерации на развитие сети учреждений культурно-досугового типа</t>
  </si>
  <si>
    <t>Субсидии бюджетам субъектов Российской Федерации на поддержку творческой деятельности и техническое оснащение детских и кукольных театров</t>
  </si>
  <si>
    <t>Субсидии бюджетам субъектов Российской Федерации на поддержку отрасли культуры</t>
  </si>
  <si>
    <t>Субсидии бюджетам субъектов Российской Федерации на оснащение региональных и муниципальных театров, находящихся в городах с численностью населения более 300 тысяч человек</t>
  </si>
  <si>
    <t>Субсидии бюджетам субъектов Российской Федерации на техническое оснащение региональных и муниципальных музеев</t>
  </si>
  <si>
    <t>Субсидии бюджетам субъектов Российской Федерации на реконструкцию и капитальный ремонт региональных и муниципальных музеев</t>
  </si>
  <si>
    <t>Субсидии бюджетам субъектов Российской Федерации на подготовку управленческих кадров для организаций народного хозяйства Российской Федерации</t>
  </si>
  <si>
    <t>Субсидии бюджетам субъектов Российской Федерации на обновление материально-технической базы для организации учебно-исследовательской, научно-практической, творческой деятельности, занятий физической культурой и спортом в образовательных организациях</t>
  </si>
  <si>
    <t>Субсидии бюджетам субъектов Российской Федерации на оснащение (обновление материально-технической базы) оборудованием, средствами обучения и воспитания образовательных организаций различных типов для реализации дополнительных общеразвивающих программ, для создания информационных систем в образовательных организациях</t>
  </si>
  <si>
    <t>Субсидии бюджетам субъектов Российской Федерации на оснащение (обновление материально-технической базы) оборудованием, средствами обучения и воспитания общеобразовательных организаций, в том числе осуществляющих образовательную деятельность по адаптированным основным общеобразовательным программам</t>
  </si>
  <si>
    <t>Субсидии бюджетам субъектов Российской Федерации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</si>
  <si>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Субсидии бюджетам субъектов Российской Федерации на обновление материально-технической базы образовательных организаций для внедрения цифровой образовательной среды и развития цифровых навыков обучающихся</t>
  </si>
  <si>
    <t>Субсидии бюджетам субъектов Российской Федерации на создание новых мест в общеобразовательных организациях, расположенных в сельской местности и поселках городского типа</t>
  </si>
  <si>
    <t>Субсидии бюджетам субъектов Российской Федерации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t>
  </si>
  <si>
    <t>Субсидии бюджетам субъектов Российской Федерации на обеспечение реализации мероприятий по осуществлению единовременных компенсационных выплат учителям, прибывшим (переехавшим) на работу в сельские населенные пункты, либо рабочие поселки, либо поселки городского типа, либо города с населением до 50 тысяч человек</t>
  </si>
  <si>
    <t>Субсидии бюджетам субъектов Российской Федерации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</si>
  <si>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Субсидии бюджетам субъектов Российской Федерации на создание новых мест в общеобразовательных организациях в связи с ростом числа обучающихся, вызванным демографическим фактором</t>
  </si>
  <si>
    <t>Субсидии бюджетам субъектов Российской Федерации на реализацию практик поддержки добровольчества (волонтерства) по итогам проведения ежегодного Всероссийского конкурса лучших региональных практик поддержки и развития добровольчества (волонтерства) "Регион добрых дел"</t>
  </si>
  <si>
    <t>Субсидии бюджетам субъектов Российской Федерации на реализацию мероприятий по созданию в субъектах Российской Федерации новых мест в общеобразовательных организациях</t>
  </si>
  <si>
    <t>Субсидии бюджетам субъектов Российской Федерации на реализацию мероприятий по модернизации школьных систем образования</t>
  </si>
  <si>
    <t>Субсидии бюджетам субъектов Российской Федерации на обеспечение оснащения государственных и муниципальных общеобразовательных организаций, в том числе структурных подразделений указанных организаций, государственными символами Российской Федерации</t>
  </si>
  <si>
    <t>Субсидии бюджетам субъектов Российской Федерации на развитие транспортной инфраструктуры на сельских территориях</t>
  </si>
  <si>
    <t>Субсидии бюджетам субъектов Российской Федерации на приведение в нормативное состояние автомобильных дорог и искусственных дорожных сооружений</t>
  </si>
  <si>
    <t>Субсидии бюджетам субъектов Российской Федерации на обеспечение оказания региональных услуг в электронном виде в субъектах Российской Федерации посредством ведомственной информационной системы с применением цифровых регламентов</t>
  </si>
  <si>
    <t>Субсидии бюджетам субъектов Российской Федерации на строительство и реконструкцию (модернизацию) объектов питьевого водоснабжения</t>
  </si>
  <si>
    <t>Субсидии бюджетам субъектов Российской Федерации на реализацию программ формирования современной городской среды</t>
  </si>
  <si>
    <t>Субвенции бюджетам бюджетной системы Российской Федерации</t>
  </si>
  <si>
    <t>Субвенции бюджетам субъектов Российской Федерации на осуществление переданного полномочия Российской Федерации по осуществлению ежегодной денежной выплаты лицам, награжденным нагрудным знаком "Почетный донор России"</t>
  </si>
  <si>
    <t>Субвенции бюджетам субъектов Российской Федерации на выплату государственного единовременного пособия и ежемесячной денежной компенсации гражданам при возникновении поствакцинальных осложнений в соответствии с Федеральным законом от 17 сентября 1998 года № 157-ФЗ "Об иммунопрофилактике инфекционных болезней"</t>
  </si>
  <si>
    <t>Субвенции бюджетам субъектов Российской Федерации на оплату жилищно-коммунальных услуг отдельным категориям граждан</t>
  </si>
  <si>
    <t>Субвенции бюджетам субъектов Российской Федерации на социальные выплаты безработным гражданам и иным категориям граждан в соответствии с законодательством о занятости населения</t>
  </si>
  <si>
    <t>Субвенции бюджетам субъектов Российской Федерации на осуществление переданной органам исполнительной власти субъектов Российской Федерации части полномочия по осуществлению федерального государственного ветеринарного надзора</t>
  </si>
  <si>
    <t>Субвенции бюджетам субъектов Российской Федерации на осуществление полномочий по обеспечению жильем отдельных категорий граждан, установленных Федеральным законом от 12 января 1995 года № 5-ФЗ "О ветеранах", в соответствии с Указом Президента Российской Федерации от 7 мая 2008 года № 714 "Об обеспечении жильем ветеранов Великой Отечественной войны 1941 - 1945 годов"</t>
  </si>
  <si>
    <t>Субвенции бюджетам субъектов Российской Федерации на осуществление полномочий по обеспечению жильем отдельных категорий граждан, установленных Федеральным законом от 12 января 1995 года № 5-ФЗ "О ветеранах"</t>
  </si>
  <si>
    <t>Субвенции бюджетам субъектов Российской Федерации на осуществление полномочий по обеспечению жильем отдельных категорий граждан, установленных Федеральным законом от 24 ноября 1995 года № 181-ФЗ "О социальной защите инвалидов в Российской Федерации"</t>
  </si>
  <si>
    <t>Субвенции бюджетам субъектов Российской Федерации на оказание отдельным категориям граждан социальной услуги по обеспечению лекарственными препаратами для медицинского применения по рецептам на лекарственные препараты, медицинскими изделиями по рецептам на медицинские изделия, а также специализированными продуктами лечебного питания для детей-инвалидов</t>
  </si>
  <si>
    <t>Субвенции бюджетам субъектов Российской Федерации на осуществление отдельных полномочий в области водных отношений</t>
  </si>
  <si>
    <t>Субвенции бюджетам субъектов Российской Федерации на осуществление отдельных полномочий в области лесных отношений</t>
  </si>
  <si>
    <t>Субвенции бюджетам субъектов Российской Федерации на осуществление мер пожарной безопасности и тушение лесных пожаров</t>
  </si>
  <si>
    <t>Субвенции бюджетам субъектов Российской Федерации на увеличение площади лесовосстановления</t>
  </si>
  <si>
    <t>Субвенции бюджетам субъектов Российской Федерации на формирование запаса лесных семян для лесовосстановления</t>
  </si>
  <si>
    <t>Субвенции бюджетам субъектов Российской Федерации на оснащение специализированных учреждений органов государственной власти субъектов Российской Федерации лесопожарной техникой и оборудованием для проведения комплекса мероприятий по охране лесов от пожаров</t>
  </si>
  <si>
    <t>Субвенции бюджетам субъектов Российской Федерации на осуществление переданных полномочий Российской Федерации по федеральному государственному контролю за соблюдением правил технической эксплуатации внеуличного транспорта и правил пользования внеуличным транспортом</t>
  </si>
  <si>
    <t>Субвенции бюджетам субъектов Российской Федерации на осуществление первичного воинского учета органами местного самоуправления поселений, муниципальных и городских округов</t>
  </si>
  <si>
    <t>Единая субвенция бюджетам субъектов Российской Федерации и бюджету г. Байконура</t>
  </si>
  <si>
    <t>Субвенции бюджетам субъектов Российской Федерации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</si>
  <si>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Иные межбюджетные трансферты</t>
  </si>
  <si>
    <t>Межбюджетные трансферты, передаваемые бюджетам субъектов Российской Федерации на обеспечение деятельности сенаторов Российской Федерации и их помощников в субъектах Российской Федерации</t>
  </si>
  <si>
    <t>Межбюджетные трансферты, передаваемые бюджетам субъектов Российской Федерации на обеспечение деятельности депутатов Государственной Думы и их помощников в избирательных округах</t>
  </si>
  <si>
    <t>Межбюджетные трансферты, передаваемые бюджетам субъектов Российской Федерации в целях предоставления выплат гражданам Донецкой Народной Республики, Луганской Народной Республики, Украины и лицам без гражданства, вынужденно покинувшим территории Донецкой Народной Республики, Луганской Народной Республики, Украины и прибывшим на территорию Российской Федерации</t>
  </si>
  <si>
    <t>Межбюджетные трансферты, передаваемые бюджетам субъектов Российской Федерации на социальную поддержку Героев Социалистического Труда, Героев Труда Российской Федерации и полных кавалеров ордена Трудовой Славы</t>
  </si>
  <si>
    <t>Межбюджетные трансферты, передаваемые бюджетам субъектов Российской Федерации на социальную поддержку Героев Советского Союза, Героев Российской Федерации и полных кавалеров ордена Славы</t>
  </si>
  <si>
    <t>Межбюджетные трансферты, передаваемые бюджетам субъектов Российской Федерации на организацию профессионального обучения и дополнительного профессионального образования работников предприятий оборонно-промышленного комплекса, а также граждан, обратившихся в органы службы занятости за содействием в поиске подходящей работы и заключивших ученический договор с предприятиями оборонно-промышленного комплекса</t>
  </si>
  <si>
    <t>Межбюджетные трансферты, передаваемые бюджетам субъектов Российской Федерации на реализацию дополнительных мероприятий, направленных на снижение напряженности на рынке труда субъектов Российской Федерации, по организации временного трудоустройства</t>
  </si>
  <si>
    <t>Межбюджетные трансферты, передаваемые бюджетам субъектов Российской Федерации на реализацию дополнительных мероприятий, направленных на снижение напряженности на рынке труда субъектов Российской Федерации, по организации общественных работ</t>
  </si>
  <si>
    <t>Межбюджетные трансферты, передаваемые бюджетам субъектов Российской Федерации, за счет средств резервного фонда Правительства Российской Федерации</t>
  </si>
  <si>
    <t>Межбюджетные трансферты, передаваемые бюджетам субъектов Российской Федерации в целях софинансирования расходных обязательств субъектов Российской Федерации по финансовому обеспечению (возмещению) производителям зерновых культур части затрат на производство и реализацию зерновых культур</t>
  </si>
  <si>
    <t>Межбюджетные трансферты, передаваемые бюджетам субъектов Российской Федерации на возмещение части затрат на уплату процентов по инвестиционным кредитам (займам) в агропромышленном комплексе</t>
  </si>
  <si>
    <t>Прочие межбюджетные трансферты, передаваемые бюджетам субъектов Российской Федерации</t>
  </si>
  <si>
    <t>Межбюджетные трансферты, передаваемые бюджетам субъектов Российской Федерации в целях достижения результатов национального проекта "Производительность труда"</t>
  </si>
  <si>
    <t>Межбюджетные трансферты, передаваемые бюджетам субъектов Российской Федерации на реализацию отдельных полномочий в области лекарственного обеспечения</t>
  </si>
  <si>
    <t>Межбюджетные трансферты, передаваемые бюджетам субъектов Российской Федерации на переоснащение медицинских организаций, оказывающих медицинскую помощь больным с онкологическими заболеваниями</t>
  </si>
  <si>
    <t>Межбюджетные трансферты, передаваемые бюджетам субъектов Российской Федерации на оснащение оборудованием региональных сосудистых центров и первичных сосудистых отделений</t>
  </si>
  <si>
    <t>Межбюджетные трансферты, передаваемые бюджетам субъектов Российской Федерации на реализацию организационных мероприятий, связанных с обеспечением лиц лекарственными препаратами, предназначенными для лечения больных гемофилией, муковисцидозом, гипофизарным нанизмом, болезнью Гоше, злокачественными новообразованиями лимфоидной, кроветворной и родственных им тканей, рассеянным склерозом, гемолитико-уремическим синдромом, юношеским артритом с системным началом, мукополисахаридозом I, II и VI типов, апластической анемией неуточненной, наследственным дефицитом факторов II (фибриногена), VII (лабильного), X (Стюарта - Прауэра), а также после трансплантации органов и (или) тканей</t>
  </si>
  <si>
    <t>Межбюджетные трансферты, передаваемые бюджетам субъектов Российской Федерации на проведение вакцинации против пневмококковой инфекции граждан старше трудоспособного возраста из групп риска, проживающих в организациях социального обслуживания</t>
  </si>
  <si>
    <t>Межбюджетные трансферты, передаваемые бюджетам субъектов Российской Федерации на осуществление медицинской деятельности, связанной с донорством органов человека в целях трансплантации (пересадки)</t>
  </si>
  <si>
    <t>Межбюджетные трансферты, передаваемые бюджетам субъектов Российской Федерации на создание модельных муниципальных библиотек</t>
  </si>
  <si>
    <t>Межбюджетные трансферты, передаваемые бюджетам субъектов Российской Федерации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</si>
  <si>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Межбюджетные трансферты, передаваемые бюджетам субъектов Российской Федерации на ежемесячное денежное вознаграждение за классное руководство (кураторство) педагогическим работникам государственных образовательных организаций субъектов Российской Федерации и г. Байконура, муниципальных образовательных организаций, реализующих образовательные программы среднего профессионального образования, в том числе программы профессионального обучения для лиц с ограниченными возможностями здоровья</t>
  </si>
  <si>
    <t>Межбюджетные трансферты, передаваемые бюджетам субъектов Российской Федерации на развитие инфраструктуры дорожного хозяйства</t>
  </si>
  <si>
    <t>Межбюджетные трансферты, передаваемые бюджетам субъектов Российской Федерации на внедрение интеллектуальных транспортных систем, предусматривающих автоматизацию процессов управления дорожным движением в городских агломерациях, включающих города с населением свыше 300 тысяч человек</t>
  </si>
  <si>
    <t>Межбюджетные трансферты, передаваемые бюджетам субъектов Российской Федерации на финансирование дорожной деятельности в отношении автомобильных дорог общего пользования регионального или межмуниципального, местного значения</t>
  </si>
  <si>
    <t>Межбюджетные трансферты, передаваемые бюджетам субъектов Российской Федерации на 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t>
  </si>
  <si>
    <t>БЕЗВОЗМЕЗДНЫЕ ПОСТУПЛЕНИЯ ОТ ГОСУДАРСТВЕННЫХ (МУНИЦИПАЛЬНЫХ) ОРГАНИЗАЦИЙ</t>
  </si>
  <si>
    <t>Безвозмездные поступления от государственных (муниципальных) организаций в бюджеты субъектов Российской Федерации</t>
  </si>
  <si>
    <t>Прочие безвозмездные поступления от государственных (муниципальных) организаций в бюджеты субъектов Российской Федерации</t>
  </si>
  <si>
    <t>Безвозмездные поступления в бюджеты субъектов Российской Федерации от публично-правовой компании "Фонд развития территорий"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t>
  </si>
  <si>
    <t>Безвозмездные поступления в бюджеты субъектов Российской Федерации от публично-правовой компании "Фонд развития территорий" на обеспечение мероприятий по модернизации систем коммунальной инфраструктуры</t>
  </si>
  <si>
    <t>БЕЗВОЗМЕЗДНЫЕ ПОСТУПЛЕНИЯ ОТ НЕГОСУДАРСТВЕННЫХ ОРГАНИЗАЦИЙ</t>
  </si>
  <si>
    <t>Безвозмездные поступления от негосударственных организаций в бюджеты субъектов Российской Федерации</t>
  </si>
  <si>
    <t>Предоставление негосударственными организациями грантов для получателей средств бюджетов субъектов Российской Федерации</t>
  </si>
  <si>
    <t>ДОХОДЫ БЮДЖЕТОВ БЮДЖЕТНОЙ СИСТЕМЫ РОССИЙСКОЙ ФЕДЕРАЦИИ ОТ ВОЗВРАТА ОСТАТКОВ СУБСИДИЙ, СУБВЕНЦИЙ И ИНЫХ МЕЖБЮДЖЕТНЫХ ТРАНСФЕРТОВ, ИМЕЮЩИХ ЦЕЛЕВОЕ НАЗНАЧЕНИЕ, ПРОШЛЫХ ЛЕТ</t>
  </si>
  <si>
    <t>Доходы бюджетов бюджетной системы Российской Федерации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</si>
  <si>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Доходы бюджетов субъектов Российской Федерации от возврата иными организациями остатков субсидий прошлых лет</t>
  </si>
  <si>
    <t>Доходы бюджетов субъектов Российской Федерации от возврата бюджетными учреждениями остатков субсидий прошлых лет</t>
  </si>
  <si>
    <t>Доходы бюджетов субъектов Российской Федерации от возврата автономными учреждениями остатков субсидий прошлых лет</t>
  </si>
  <si>
    <t>Доходы бюджетов субъектов Российской Федерации от возврата остатков субвенций на ежемесячную денежную выплату на ребенка в возрасте от восьми до семнадцати лет из бюджета Фонда пенсионного и социального страхования Российской Федерации</t>
  </si>
  <si>
    <t>Доходы бюджетов субъектов Российской Федерации от возврата остатков субвенций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 из бюджетов муниципальных образований</t>
  </si>
  <si>
    <t>Доходы бюджетов субъектов Российской Федерации от возврата прочих остатков субсидий, субвенций и иных межбюджетных трансфертов, имеющих целевое назначение, прошлых лет из бюджетов муниципальных образований</t>
  </si>
  <si>
    <t>Доходы бюджетов субъектов Российской Федерации от возврата остатков прочих субсидий, субвенций и иных межбюджетных трансфертов, имеющих целевое назначение, прошлых лет из бюджета Фонда пенсионного и социального страхования Российской Федерации</t>
  </si>
  <si>
    <t>Доходы бюджетов субъектов Российской Федерации от возврата остатков субсидий на обеспечение комплексного развития сельских территорий из бюджетов муниципальных образований</t>
  </si>
  <si>
    <t>Доходы бюджетов субъектов Российской Федерации от возврата остатков субсидий на реализацию мероприятий по обеспечению жильем молодых семей из бюджетов муниципальных образований</t>
  </si>
  <si>
    <t>Доходы бюджетов субъектов Российской Федерации от возврата остатков субвенций на осуществление полномочий по обеспечению жильем отдельных категорий граждан, установленных Федеральным законом от 12 января 1995 года № 5-ФЗ "О ветеранах", в соответствии с Указом Президента Российской Федерации от 7 мая 2008 года № 714 "Об обеспечении жильем ветеранов Великой Отечественной войны 1941 - 1945 годов" из бюджетов муниципальных образований</t>
  </si>
  <si>
    <t>Доходы бюджетов субъектов Российской Федерации от возврата остатков субвенций на осуществление полномочий по обеспечению жильем отдельных категорий граждан, установленных Федеральным законом от 12 января 1995 года № 5-ФЗ "О ветеранах", из бюджетов муниципальных образований</t>
  </si>
  <si>
    <t>Доходы бюджетов субъектов Российской Федерации от возврата остатков субвенций на осуществление полномочий по обеспечению жильем отдельных категорий граждан, установленных Федеральным законом от 24 ноября 1995 года № 181-ФЗ "О социальной защите инвалидов в Российской Федерации", из бюджетов муниципальных образований</t>
  </si>
  <si>
    <t>Доходы бюджетов субъектов Российской Федерации от возврата остатков субсидий на оснащение объектов спортивной инфраструктуры спортивно-технологическим оборудованием из бюджетов муниципальных образований</t>
  </si>
  <si>
    <t>Доходы бюджетов субъектов Российской Федерации от возврата остатков субсидий на создание и обеспечение функционирования центров образования естественно-научной и технологической направленностей в общеобразовательных организациях, расположенных в сельской местности и малых городах, из бюджетов муниципальных образований</t>
  </si>
  <si>
    <t>Доходы бюджетов субъектов Российской Федерации от возврата остатков субсидий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 из бюджетов муниципальных образований</t>
  </si>
  <si>
    <t>Доходы бюджетов субъектов Российской Федерации от возврата остатков иных межбюджетных трансфертов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из бюджетов муниципальных образований</t>
  </si>
  <si>
    <t>Доходы бюджетов субъектов Российской Федерации от возврата остатков субвенций на осуществление первичного воинского учета органами местного самоуправления поселений, муниципальных и городских округов из бюджетов муниципальных образований</t>
  </si>
  <si>
    <t>Доходы бюджетов субъектов Российской Федерации от возврата остатков субсидий на строительство и реконструкцию (модернизацию) объектов питьевого водоснабжения из бюджетов муниципальных образований</t>
  </si>
  <si>
    <t>Доходы бюджетов субъектов Российской Федерации от возврата остатков субсидий на реализацию программ формирования современной городской среды из бюджетов муниципальных образований</t>
  </si>
  <si>
    <t>ВОЗВРАТ ОСТАТКОВ СУБСИДИЙ, СУБВЕНЦИЙ И ИНЫХ МЕЖБЮДЖЕТНЫХ ТРАНСФЕРТОВ, ИМЕЮЩИХ ЦЕЛЕВОЕ НАЗНАЧЕНИЕ, ПРОШЛЫХ ЛЕТ</t>
  </si>
  <si>
    <t>Возврат остатков субсидий, субвенций и иных межбюджетных трансфертов, имеющих целевое назначение, прошлых лет из бюджетов субъектов Российской Федерации</t>
  </si>
  <si>
    <t>Возврат остатков субсидий на выплату региональных социальных доплат к пенсии из бюджетов субъектов Российской Федерации</t>
  </si>
  <si>
    <t>Возврат остатков субсидий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 из бюджетов субъектов Российской Федерации</t>
  </si>
  <si>
    <t>Возврат остатков субсидий на ежемесячную денежную выплату, назначаемую в случае рождения третьего ребенка или последующих детей до достижения ребенком возраста трех лет, из бюджетов субъектов Российской Федерации</t>
  </si>
  <si>
    <t>Возврат остатков субсидий на реализацию мероприятий, предусмотренных региональной программой переселения, включенной в Государственную программу по оказанию содействия добровольному переселению в Российскую Федерацию соотечественников, проживающих за рубежом, из бюджетов субъектов Российской Федерации</t>
  </si>
  <si>
    <t>Возврат остатков субсидий на осуществление ежемесячных выплат на детей в возрасте от трех до семи лет включительно из бюджетов субъектов Российской Федерации</t>
  </si>
  <si>
    <t>Возврат остатков субсидий на софинансирование расходов, связанных с оказанием государственной социальной помощи на основании социального контракта отдельным категориям граждан, из бюджетов субъектов Российской Федерации</t>
  </si>
  <si>
    <t>Возврат остатков субсидий на компенсацию отдельным категориям граждан оплаты взноса на капитальный ремонт общего имущества в многоквартирном доме из бюджетов субъектов Российской Федерации</t>
  </si>
  <si>
    <t>Возврат остатков субсидий на реализацию мероприятий субъектов Российской Федерации в сфере реабилитации и абилитации инвалидов из бюджетов субъектов Российской Федерации</t>
  </si>
  <si>
    <t>Возврат остатков субвенций на осуществление переданного полномочия Российской Федерации по осуществлению ежегодной денежной выплаты лицам, награжденным нагрудным знаком "Почетный донор России", из бюджетов субъектов Российской Федерации</t>
  </si>
  <si>
    <t>Возврат остатков субвенций на оплату жилищно-коммунальных услуг отдельным категориям граждан из бюджетов субъектов Российской Федерации</t>
  </si>
  <si>
    <t>Возврат остатков субвенций на социальные выплаты безработным гражданам в соответствии с Законом Российской Федерации от 19 апреля 1991 года № 1032-I "О занятости населения в Российской Федерации" из бюджетов субъектов Российской Федерации</t>
  </si>
  <si>
    <t>Возврат остатков субвенций на выплату государственных пособий лицам, не подлежащим обязательному социальному страхованию на случай временной нетрудоспособности и в связи с материнством, и лицам, уволенным в связи с ликвидацией организаций (прекращением деятельности, полномочий физическими лицами), в соответствии с Федеральным законом от 19 мая 1995 года № 81-ФЗ "О государственных пособиях гражданам, имеющим детей" из бюджетов субъектов Российской Федерации</t>
  </si>
  <si>
    <t>Возврат остатков субвенций на выполнение полномочий Российской Федерации по осуществлению ежемесячной выплаты в связи с рождением (усыновлением) первого ребенка из бюджетов субъектов Российской Федерации</t>
  </si>
  <si>
    <t>Возврат остатков иных межбюджетных трансфертов на возмещение расходов, понесенных бюджетами субъектов Российской Федерации на размещение и питание граждан Российской Федерации, Украины, Донецкой Народной Республики, Луганской Народной Республики и лиц без гражданства, постоянно проживающих на территориях Украины, Донецкой Народной Республики, Луганской Народной Республики, вынужденно покинувших территории Украины, Донецкой Народной Республики, Луганской Народной Республики и прибывших на территорию Российской Федерации в экстренном массовом порядке, в пунктах временного размещения и питания, за счет средств резервного фонда Правительства Российской Федерации из бюджетов субъектов Российской Федерации</t>
  </si>
  <si>
    <t>Возврат остатков иных межбюджетных трансфертов в целях софинансирования расходных обязательств субъектов Российской Федерации, возникающих при реализации дополнительных мероприятий, направленных на снижение напряженности на рынке труда субъектов Российской Федерации, за счет средств резервного фонда Правительства Российской Федерации из бюджетов субъектов Российской Федерации</t>
  </si>
  <si>
    <t>Возврат прочих остатков субсидий, субвенций и иных межбюджетных трансфертов, имеющих целевое назначение, прошлых лет из бюджетов субъектов Российской Федерации</t>
  </si>
  <si>
    <t>Возврат остатков субсидий на государственную поддержку малого и среднего предпринимательства, а также физических лиц, применяющих специальный налоговый режим "Налог на профессиональный доход", из бюджетов субъектов Российской Федерации</t>
  </si>
  <si>
    <t>Возврат остатков субсидий на создание системы поддержки фермеров и развитие сельской кооперации из бюджетов субъектов Российской Федерации</t>
  </si>
  <si>
    <t>Возврат остатков субсидий на стимулирование развития приоритетных подотраслей агропромышленного комплекса и развитие малых форм хозяйствования из бюджетов субъектов Российской Федерации</t>
  </si>
  <si>
    <t>Возврат остатков субсидий на обеспечение комплексного развития сельских территорий из бюджетов субъектов Российской Федерации</t>
  </si>
  <si>
    <t>Возврат остатков субсидий на софинансирование капитальных вложений в объекты государственной (муниципальной) собственности в рамках обеспечения комплексного развития сельских территорий из бюджетов субъектов Российской Федерации</t>
  </si>
  <si>
    <t>Возврат остатков иных межбюджетных трансфертов в целях софинансирования расходных обязательств субъектов Российской Федерации по возмещению производителям зерновых культур части затрат на производство и реализацию зерновых культур из бюджетов субъектов Российской Федерации</t>
  </si>
  <si>
    <t>Возврат остатков субсидий на софинансирование капитальных вложений в объекты государственной (муниципальной) собственности в рамках строительства (реконструкции) объектов обеспечивающей инфраструктуры с длительным сроком окупаемости, входящих в состав инвестиционных проектов по созданию в субъектах Российской Федерации туристских кластеров, из бюджетов субъектов Российской Федерации</t>
  </si>
  <si>
    <t>Возврат остатков субсидий на реализацию мероприятий по обеспечению жильем молодых семей из бюджетов субъектов Российской Федерации</t>
  </si>
  <si>
    <t>Возврат остатков субвенций на осуществление полномочий по обеспечению жильем отдельных категорий граждан, установленных Федеральным законом от 12 января 1995 года № 5-ФЗ "О ветеранах", в соответствии с Указом Президента Российской Федерации от 7 мая 2008 года № 714 "Об обеспечении жильем ветеранов Великой Отечественной войны 1941 - 1945 годов" из бюджетов субъектов Российской Федерации</t>
  </si>
  <si>
    <t>Возврат остатков субвенций на осуществление полномочий по обеспечению жильем отдельных категорий граждан, установленных Федеральным законом от 12 января 1995 года № 5-ФЗ "О ветеранах", из бюджетов субъектов Российской Федерации</t>
  </si>
  <si>
    <t>Возврат остатков субвенций на осуществление полномочий по обеспечению жильем отдельных категорий граждан, установленных Федеральным законом от 24 ноября 1995 года № 181-ФЗ "О социальной защите инвалидов в Российской Федерации", из бюджетов субъектов Российской Федерации</t>
  </si>
  <si>
    <t>Возврат остатков субсидий на реализацию региональных проектов "Создание единого цифрового контура в здравоохранении на основе единой государственной информационной системы здравоохранения (ЕГИСЗ)" из бюджетов субъектов Российской Федерации</t>
  </si>
  <si>
    <t>Возврат остатков субсидий на единовременные компенсационные выплаты медицинским работникам (врачам, фельдшерам, а также акушеркам и медицинским сестрам фельдшерских и фельдшерско-акушерских пунктов), прибывшим (переехавшим) на работу в сельские населенные пункты, либо рабочие поселки, либо поселки городского типа, либо города с населением до 50 тысяч человек, из бюджетов субъектов Российской Федерации</t>
  </si>
  <si>
    <t>Возврат остатков субсидий в целях развития паллиативной медицинской помощи из бюджетов субъектов Российской Федерации</t>
  </si>
  <si>
    <t>Возврат остатков субсидий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из бюджетов субъектов Российской Федерации</t>
  </si>
  <si>
    <t>Возврат остатков субсидий на оснащение (дооснащение и (или) переоснащение) медицинскими изделиями медицинских организаций, имеющих в своей структуре подразделения, оказывающие медицинскую помощь по медицинской реабилитации, из бюджетов субъектов Российской Федерации</t>
  </si>
  <si>
    <t>Возврат остатков межбюджетных трансфертов прошлых лет на осуществление единовременных выплат медицинским работникам из бюджетов субъектов Российской Федерации</t>
  </si>
  <si>
    <t>Возврат остатков иных межбюджетных трансфертов на компенсацию расходов, связанных с оказанием медицинскими организациями, подведомственными органам исполнительной власти субъектов Российской Федерации, органам местного самоуправления, гражданам Российской Федерации, гражданам Украины, гражданам Донецкой Народной Республики, гражданам Луганской Народной Республики и лицам без гражданства медицинской помощи, а также затрат по проведению указанным лицам профилактических прививок, включенных в календарь профилактических прививок по эпидемическим показаниям, и затрат по проведению обязательного медицинского освидетельствования указанных лиц из бюджетов субъектов Российской Федерации</t>
  </si>
  <si>
    <t>Возврат остатков субсидий на оснащение объектов спортивной инфраструктуры спортивно-технологическим оборудованием из бюджетов субъектов Российской Федерации</t>
  </si>
  <si>
    <t>Возврат остатков субсидий на софинансирование капитальных вложений в объекты государственной (муниципальной) собственности в рамках создания и модернизации объектов спортивной инфраструктуры региональной собственности (муниципальной собственности) для занятий физической культурой и спортом из бюджетов субъектов Российской Федерации</t>
  </si>
  <si>
    <t>Возврат остатков субвенций на осуществление отдельных полномочий в области лесных отношений из бюджетов субъектов Российской Федерации</t>
  </si>
  <si>
    <t>Возврат остатков субвенций на осуществление мер пожарной безопасности и тушение лесных пожаров из бюджетов субъектов Российской Федерации</t>
  </si>
  <si>
    <t>Возврат остатков субвенций на увеличение площади лесовосстановления из бюджетов субъектов Российской Федерации</t>
  </si>
  <si>
    <t>Возврат остатков субсидий на развитие сети учреждений культурно-досугового типа за счет средств резервного фонда Правительства Российской Федерации из бюджетов субъектов Российской Федерации</t>
  </si>
  <si>
    <t>Возврат остатков субсидий на единовременные компенсационные выплаты учителям, прибывшим (переехавшим) на работу в сельские населенные пункты, либо рабочие поселки, либо поселки городского типа, либо города с населением до 50 тысяч человек, из бюджетов субъектов Российской Федерации</t>
  </si>
  <si>
    <t>Возврат остатков субсидий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 из бюджетов субъектов Российской Федерации</t>
  </si>
  <si>
    <t>Возврат остатков субсидий на реализацию мероприятий по модернизации школьных систем образования из бюджетов субъектов Российской Федерации</t>
  </si>
  <si>
    <t>Возврат остатков иных межбюджетных трансфертов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из бюджетов субъектов Российской Федерации</t>
  </si>
  <si>
    <t>Возврат остатков иных межбюджетных трансфертов на ежемесячное денежное вознаграждение за классное руководство (кураторство) педагогическим работникам государственных образовательных организаций субъектов Российской Федерации и г. Байконура, муниципальных образовательных организаций, реализующих образовательные программы среднего профессионального образования, в том числе программы профессионального обучения для лиц с ограниченными возможностями здоровья из бюджетов субъектов Российской Федерации</t>
  </si>
  <si>
    <t>Возврат остатков иных межбюджетных трансфертов на развитие инфраструктуры дорожного хозяйства, обеспечивающей транспортную связанность между центрами экономического роста, из бюджетов субъектов Российской Федерации</t>
  </si>
  <si>
    <t>Возврат остатков субвенций на осуществление первичного воинского учета органами местного самоуправления поселений, муниципальных и городских округов из бюджетов субъектов Российской Федерации</t>
  </si>
  <si>
    <t>Возврат остатков единой субвенции из бюджетов субъектов Российской Федерации</t>
  </si>
  <si>
    <t>Возврат остатков субсидий на формирование ИТ-инфраструктуры в государственных (муниципальных) образовательных организациях, реализующих программы общего образования, в соответствии с утвержденным стандартом для обеспечения в помещениях безопасного доступа к государственным, муниципальным и иным информационным системам, а также к сети "Интернет", из бюджетов субъектов Российской Федерации</t>
  </si>
  <si>
    <t>Возврат остатков субсидий на строительство и реконструкцию (модернизацию) объектов питьевого водоснабжения из бюджетов субъектов Российской Федерации</t>
  </si>
  <si>
    <t>Возврат остатков субсидий на реализацию программ формирования современной городской среды из бюджетов субъектов Российской Федерации</t>
  </si>
  <si>
    <t xml:space="preserve">Всего доходов </t>
  </si>
  <si>
    <t>_____________________</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</si>
</sst>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 _₽_-;\-* #,##0.00\ _₽_-;_-* &quot;-&quot;??\ _₽_-;_-@_-"/>
    <numFmt numFmtId="165" formatCode="0.0%"/>
    <numFmt numFmtId="166" formatCode="#,##0.0"/>
  </numFmts>
  <fonts count="10" x14ac:knownFonts="1">
    <font>
      <sz val="11"/>
      <color indexed="8"/>
      <name val="Calibri"/>
      <family val="2"/>
      <scheme val="minor"/>
    </font>
    <font>
      <b/>
      <sz val="9"/>
      <color rgb="FF000000"/>
      <name val="Arial"/>
      <family val="2"/>
      <charset val="204"/>
    </font>
    <font>
      <sz val="10"/>
      <color rgb="FF000000"/>
      <name val="Arial"/>
      <family val="2"/>
      <charset val="204"/>
    </font>
    <font>
      <sz val="11"/>
      <color indexed="8"/>
      <name val="Calibri"/>
      <family val="2"/>
      <scheme val="minor"/>
    </font>
    <font>
      <b/>
      <sz val="10"/>
      <color rgb="FF000000"/>
      <name val="Times New Roman"/>
      <family val="1"/>
      <charset val="204"/>
    </font>
    <font>
      <b/>
      <sz val="12"/>
      <color rgb="FF000000"/>
      <name val="Times New Roman"/>
      <family val="1"/>
      <charset val="204"/>
    </font>
    <font>
      <sz val="10"/>
      <color indexed="8"/>
      <name val="Times New Roman"/>
      <family val="1"/>
      <charset val="204"/>
    </font>
    <font>
      <sz val="10"/>
      <color rgb="FF000000"/>
      <name val="Times New Roman"/>
      <family val="1"/>
      <charset val="204"/>
    </font>
    <font>
      <b/>
      <sz val="10"/>
      <color indexed="8"/>
      <name val="Times New Roman"/>
      <family val="1"/>
      <charset val="204"/>
    </font>
    <font>
      <sz val="9"/>
      <color rgb="FF000000"/>
      <name val="Times New Roman"/>
      <family val="1"/>
      <charset val="204"/>
    </font>
  </fonts>
  <fills count="2">
    <fill>
      <patternFill patternType="none"/>
    </fill>
    <fill>
      <patternFill patternType="gray125"/>
    </fill>
  </fills>
  <borders count="9">
    <border>
      <left/>
      <right/>
      <top/>
      <bottom/>
      <diagonal/>
    </border>
    <border>
      <left style="thin">
        <color rgb="FF000000"/>
      </left>
      <right/>
      <top style="thin">
        <color rgb="FF000000"/>
      </top>
      <bottom/>
      <diagonal/>
    </border>
    <border>
      <left style="thin">
        <color rgb="FF000000"/>
      </left>
      <right style="thin">
        <color rgb="FF000000"/>
      </right>
      <top style="thin">
        <color rgb="FF000000"/>
      </top>
      <bottom/>
      <diagonal/>
    </border>
    <border>
      <left style="thin">
        <color rgb="FF000000"/>
      </left>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s>
  <cellStyleXfs count="2">
    <xf numFmtId="0" fontId="0" fillId="0" borderId="0"/>
    <xf numFmtId="164" fontId="3" fillId="0" borderId="0" applyFont="0" applyFill="0" applyBorder="0" applyAlignment="0" applyProtection="0"/>
  </cellStyleXfs>
  <cellXfs count="46">
    <xf numFmtId="0" fontId="0" fillId="0" borderId="0" xfId="0"/>
    <xf numFmtId="0" fontId="0" fillId="0" borderId="0" xfId="0" applyFill="1"/>
    <xf numFmtId="0" fontId="2" fillId="0" borderId="0" xfId="0" applyNumberFormat="1" applyFont="1" applyFill="1" applyBorder="1" applyAlignment="1"/>
    <xf numFmtId="0" fontId="2" fillId="0" borderId="0" xfId="0" applyFont="1" applyFill="1" applyBorder="1" applyAlignment="1"/>
    <xf numFmtId="164" fontId="2" fillId="0" borderId="0" xfId="1" applyFont="1" applyFill="1" applyBorder="1" applyAlignment="1">
      <alignment horizontal="right" vertical="center"/>
    </xf>
    <xf numFmtId="0" fontId="6" fillId="0" borderId="0" xfId="0" applyFont="1" applyFill="1"/>
    <xf numFmtId="49" fontId="4" fillId="0" borderId="5" xfId="0" applyNumberFormat="1" applyFont="1" applyFill="1" applyBorder="1" applyAlignment="1">
      <alignment horizontal="center" vertical="center"/>
    </xf>
    <xf numFmtId="0" fontId="4" fillId="0" borderId="5" xfId="0" applyNumberFormat="1" applyFont="1" applyFill="1" applyBorder="1" applyAlignment="1">
      <alignment horizontal="left" vertical="center" wrapText="1"/>
    </xf>
    <xf numFmtId="166" fontId="4" fillId="0" borderId="5" xfId="1" applyNumberFormat="1" applyFont="1" applyFill="1" applyBorder="1" applyAlignment="1">
      <alignment horizontal="right" vertical="center"/>
    </xf>
    <xf numFmtId="165" fontId="4" fillId="0" borderId="5" xfId="0" applyNumberFormat="1" applyFont="1" applyFill="1" applyBorder="1" applyAlignment="1">
      <alignment horizontal="right" vertical="center"/>
    </xf>
    <xf numFmtId="49" fontId="7" fillId="0" borderId="5" xfId="0" applyNumberFormat="1" applyFont="1" applyFill="1" applyBorder="1" applyAlignment="1">
      <alignment horizontal="center" vertical="center"/>
    </xf>
    <xf numFmtId="0" fontId="7" fillId="0" borderId="5" xfId="0" applyNumberFormat="1" applyFont="1" applyFill="1" applyBorder="1" applyAlignment="1">
      <alignment horizontal="left" vertical="center" wrapText="1"/>
    </xf>
    <xf numFmtId="166" fontId="7" fillId="0" borderId="5" xfId="1" applyNumberFormat="1" applyFont="1" applyFill="1" applyBorder="1" applyAlignment="1">
      <alignment horizontal="right" vertical="center"/>
    </xf>
    <xf numFmtId="0" fontId="7" fillId="0" borderId="2" xfId="0" applyNumberFormat="1" applyFont="1" applyFill="1" applyBorder="1" applyAlignment="1">
      <alignment horizontal="left" vertical="center" wrapText="1"/>
    </xf>
    <xf numFmtId="0" fontId="8" fillId="0" borderId="0" xfId="0" applyFont="1" applyFill="1"/>
    <xf numFmtId="0" fontId="7" fillId="0" borderId="2" xfId="0" applyFont="1" applyFill="1" applyBorder="1" applyAlignment="1">
      <alignment horizontal="left" vertical="center" wrapText="1"/>
    </xf>
    <xf numFmtId="0" fontId="4" fillId="0" borderId="2" xfId="0" applyFont="1" applyFill="1" applyBorder="1" applyAlignment="1">
      <alignment horizontal="left" vertical="center" wrapText="1"/>
    </xf>
    <xf numFmtId="49" fontId="7" fillId="0" borderId="2" xfId="0" applyNumberFormat="1" applyFont="1" applyFill="1" applyBorder="1" applyAlignment="1">
      <alignment horizontal="center" vertical="center"/>
    </xf>
    <xf numFmtId="166" fontId="7" fillId="0" borderId="2" xfId="1" applyNumberFormat="1" applyFont="1" applyFill="1" applyBorder="1" applyAlignment="1">
      <alignment horizontal="right" vertical="center"/>
    </xf>
    <xf numFmtId="49" fontId="7" fillId="0" borderId="6" xfId="0" applyNumberFormat="1" applyFont="1" applyFill="1" applyBorder="1" applyAlignment="1">
      <alignment horizontal="center" vertical="center"/>
    </xf>
    <xf numFmtId="0" fontId="7" fillId="0" borderId="6" xfId="0" applyNumberFormat="1" applyFont="1" applyFill="1" applyBorder="1" applyAlignment="1">
      <alignment horizontal="left" vertical="center" wrapText="1"/>
    </xf>
    <xf numFmtId="166" fontId="7" fillId="0" borderId="6" xfId="1" applyNumberFormat="1" applyFont="1" applyFill="1" applyBorder="1" applyAlignment="1">
      <alignment horizontal="right" vertical="center"/>
    </xf>
    <xf numFmtId="49" fontId="4" fillId="0" borderId="6" xfId="0" applyNumberFormat="1" applyFont="1" applyFill="1" applyBorder="1" applyAlignment="1">
      <alignment horizontal="center" vertical="center"/>
    </xf>
    <xf numFmtId="0" fontId="4" fillId="0" borderId="6" xfId="0" applyNumberFormat="1" applyFont="1" applyFill="1" applyBorder="1" applyAlignment="1">
      <alignment horizontal="left" vertical="center" wrapText="1"/>
    </xf>
    <xf numFmtId="166" fontId="4" fillId="0" borderId="6" xfId="1" applyNumberFormat="1" applyFont="1" applyFill="1" applyBorder="1" applyAlignment="1">
      <alignment horizontal="right" vertical="center"/>
    </xf>
    <xf numFmtId="164" fontId="6" fillId="0" borderId="0" xfId="1" applyFont="1" applyFill="1"/>
    <xf numFmtId="166" fontId="4" fillId="0" borderId="6" xfId="0" applyNumberFormat="1" applyFont="1" applyFill="1" applyBorder="1" applyAlignment="1">
      <alignment horizontal="right" vertical="center" wrapText="1"/>
    </xf>
    <xf numFmtId="4" fontId="9" fillId="0" borderId="0" xfId="0" applyNumberFormat="1" applyFont="1" applyFill="1" applyBorder="1" applyAlignment="1">
      <alignment horizontal="right" vertical="center"/>
    </xf>
    <xf numFmtId="0" fontId="1" fillId="0" borderId="0" xfId="0" applyNumberFormat="1" applyFont="1" applyFill="1" applyBorder="1" applyAlignment="1">
      <alignment horizontal="center"/>
    </xf>
    <xf numFmtId="0" fontId="4" fillId="0" borderId="7" xfId="0" applyNumberFormat="1" applyFont="1" applyFill="1" applyBorder="1" applyAlignment="1">
      <alignment horizontal="left" vertical="top" wrapText="1"/>
    </xf>
    <xf numFmtId="49" fontId="7" fillId="0" borderId="8" xfId="0" applyNumberFormat="1" applyFont="1" applyFill="1" applyBorder="1" applyAlignment="1">
      <alignment horizontal="center" vertical="center"/>
    </xf>
    <xf numFmtId="0" fontId="7" fillId="0" borderId="8" xfId="0" applyNumberFormat="1" applyFont="1" applyFill="1" applyBorder="1" applyAlignment="1">
      <alignment horizontal="left" vertical="center" wrapText="1"/>
    </xf>
    <xf numFmtId="166" fontId="7" fillId="0" borderId="8" xfId="1" applyNumberFormat="1" applyFont="1" applyFill="1" applyBorder="1" applyAlignment="1">
      <alignment horizontal="right" vertical="center"/>
    </xf>
    <xf numFmtId="165" fontId="4" fillId="0" borderId="2" xfId="0" applyNumberFormat="1" applyFont="1" applyFill="1" applyBorder="1" applyAlignment="1">
      <alignment horizontal="right" vertical="center"/>
    </xf>
    <xf numFmtId="0" fontId="6" fillId="0" borderId="6" xfId="0" applyFont="1" applyFill="1" applyBorder="1" applyAlignment="1"/>
    <xf numFmtId="0" fontId="8" fillId="0" borderId="6" xfId="0" applyFont="1" applyFill="1" applyBorder="1" applyAlignment="1">
      <alignment horizontal="center"/>
    </xf>
    <xf numFmtId="165" fontId="4" fillId="0" borderId="6" xfId="0" applyNumberFormat="1" applyFont="1" applyFill="1" applyBorder="1" applyAlignment="1">
      <alignment horizontal="right" vertical="center"/>
    </xf>
    <xf numFmtId="4" fontId="4" fillId="0" borderId="2" xfId="0" applyNumberFormat="1" applyFont="1" applyFill="1" applyBorder="1" applyAlignment="1">
      <alignment horizontal="center" vertical="center" wrapText="1"/>
    </xf>
    <xf numFmtId="4" fontId="4" fillId="0" borderId="4" xfId="0" applyNumberFormat="1" applyFont="1" applyFill="1" applyBorder="1" applyAlignment="1">
      <alignment horizontal="center" vertical="center" wrapText="1"/>
    </xf>
    <xf numFmtId="0" fontId="1" fillId="0" borderId="0" xfId="0" applyNumberFormat="1" applyFont="1" applyFill="1" applyBorder="1" applyAlignment="1">
      <alignment horizontal="center"/>
    </xf>
    <xf numFmtId="0" fontId="5" fillId="0" borderId="0" xfId="0" applyNumberFormat="1" applyFont="1" applyFill="1" applyBorder="1" applyAlignment="1">
      <alignment horizontal="center" vertical="center"/>
    </xf>
    <xf numFmtId="0" fontId="4" fillId="0" borderId="1" xfId="0" applyNumberFormat="1" applyFont="1" applyFill="1" applyBorder="1" applyAlignment="1">
      <alignment horizontal="center" vertical="center" wrapText="1"/>
    </xf>
    <xf numFmtId="0" fontId="4" fillId="0" borderId="3" xfId="0" applyNumberFormat="1" applyFont="1" applyFill="1" applyBorder="1" applyAlignment="1">
      <alignment horizontal="center" vertical="center" wrapText="1"/>
    </xf>
    <xf numFmtId="164" fontId="4" fillId="0" borderId="2" xfId="1" applyFont="1" applyFill="1" applyBorder="1" applyAlignment="1">
      <alignment horizontal="center" vertical="center" wrapText="1"/>
    </xf>
    <xf numFmtId="164" fontId="4" fillId="0" borderId="4" xfId="1" applyFont="1" applyFill="1" applyBorder="1" applyAlignment="1">
      <alignment horizontal="center" vertical="center" wrapText="1"/>
    </xf>
    <xf numFmtId="0" fontId="6" fillId="0" borderId="0" xfId="0" applyFont="1" applyFill="1" applyAlignment="1">
      <alignment horizontal="center"/>
    </xf>
  </cellXfs>
  <cellStyles count="2">
    <cellStyle name="Обычный" xfId="0" builtinId="0"/>
    <cellStyle name="Финансовый" xfId="1"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923"/>
  <sheetViews>
    <sheetView tabSelected="1" topLeftCell="B1" zoomScaleNormal="100" zoomScaleSheetLayoutView="85" workbookViewId="0">
      <pane xSplit="2" ySplit="5" topLeftCell="D914" activePane="bottomRight" state="frozen"/>
      <selection activeCell="B1" sqref="B1"/>
      <selection pane="topRight" activeCell="D1" sqref="D1"/>
      <selection pane="bottomLeft" activeCell="B6" sqref="B6"/>
      <selection pane="bottomRight" activeCell="M919" sqref="M919"/>
    </sheetView>
  </sheetViews>
  <sheetFormatPr defaultRowHeight="12.75" x14ac:dyDescent="0.2"/>
  <cols>
    <col min="1" max="1" width="2" style="5" customWidth="1"/>
    <col min="2" max="2" width="24.7109375" style="5" customWidth="1"/>
    <col min="3" max="3" width="63.42578125" style="5" customWidth="1"/>
    <col min="4" max="4" width="20.42578125" style="25" customWidth="1"/>
    <col min="5" max="5" width="14.5703125" style="25" customWidth="1"/>
    <col min="6" max="6" width="14" style="25" customWidth="1"/>
    <col min="7" max="7" width="13.7109375" style="5" customWidth="1"/>
    <col min="8" max="8" width="12.42578125" style="5" customWidth="1"/>
    <col min="9" max="16384" width="9.140625" style="5"/>
  </cols>
  <sheetData>
    <row r="1" spans="1:8" s="1" customFormat="1" ht="15" x14ac:dyDescent="0.25">
      <c r="A1" s="39"/>
      <c r="B1" s="39"/>
      <c r="C1" s="39"/>
      <c r="D1" s="39"/>
      <c r="E1" s="39"/>
      <c r="F1" s="39"/>
      <c r="G1" s="39"/>
      <c r="H1" s="28"/>
    </row>
    <row r="2" spans="1:8" s="1" customFormat="1" ht="15.75" x14ac:dyDescent="0.25">
      <c r="A2" s="40" t="s">
        <v>933</v>
      </c>
      <c r="B2" s="40"/>
      <c r="C2" s="40"/>
      <c r="D2" s="40"/>
      <c r="E2" s="40"/>
      <c r="F2" s="40"/>
      <c r="G2" s="40"/>
      <c r="H2" s="40"/>
    </row>
    <row r="3" spans="1:8" s="1" customFormat="1" ht="15" x14ac:dyDescent="0.25">
      <c r="A3" s="2"/>
      <c r="B3" s="2"/>
      <c r="C3" s="2"/>
      <c r="D3" s="4"/>
      <c r="E3" s="4"/>
      <c r="F3" s="4"/>
      <c r="G3" s="3"/>
      <c r="H3" s="27" t="s">
        <v>0</v>
      </c>
    </row>
    <row r="4" spans="1:8" ht="15" customHeight="1" x14ac:dyDescent="0.2">
      <c r="B4" s="41" t="s">
        <v>1</v>
      </c>
      <c r="C4" s="41" t="s">
        <v>2</v>
      </c>
      <c r="D4" s="37" t="s">
        <v>932</v>
      </c>
      <c r="E4" s="43" t="s">
        <v>948</v>
      </c>
      <c r="F4" s="43" t="s">
        <v>934</v>
      </c>
      <c r="G4" s="37" t="s">
        <v>949</v>
      </c>
      <c r="H4" s="37" t="s">
        <v>950</v>
      </c>
    </row>
    <row r="5" spans="1:8" ht="108" customHeight="1" x14ac:dyDescent="0.2">
      <c r="B5" s="42"/>
      <c r="C5" s="42"/>
      <c r="D5" s="38"/>
      <c r="E5" s="44"/>
      <c r="F5" s="44"/>
      <c r="G5" s="38"/>
      <c r="H5" s="38"/>
    </row>
    <row r="6" spans="1:8" x14ac:dyDescent="0.2">
      <c r="B6" s="6" t="s">
        <v>3</v>
      </c>
      <c r="C6" s="7" t="s">
        <v>4</v>
      </c>
      <c r="D6" s="8">
        <f>D7+D45+D91+D110+D123+D138+D190+D224+D275+D296+D360+D380+D385+D637</f>
        <v>227543296.20000002</v>
      </c>
      <c r="E6" s="8">
        <f>E7+E45+E91+E110+E123+E138+E190+E224+E275+E296+E360+E380+E385+E637</f>
        <v>227543296.20000002</v>
      </c>
      <c r="F6" s="8">
        <f>F7+F45+F91+F110+F123+F138+F190+F224+F275+F296+F360+F380+F385+F637</f>
        <v>225823442.70000002</v>
      </c>
      <c r="G6" s="9">
        <f>F6/D6</f>
        <v>0.99244164284897973</v>
      </c>
      <c r="H6" s="9">
        <f>F6/E6</f>
        <v>0.99244164284897973</v>
      </c>
    </row>
    <row r="7" spans="1:8" x14ac:dyDescent="0.2">
      <c r="B7" s="6" t="s">
        <v>5</v>
      </c>
      <c r="C7" s="7" t="s">
        <v>6</v>
      </c>
      <c r="D7" s="8">
        <f>D8+D22</f>
        <v>158881513.59999999</v>
      </c>
      <c r="E7" s="8">
        <f t="shared" ref="E7" si="0">E8+E22</f>
        <v>158881513.59999999</v>
      </c>
      <c r="F7" s="8">
        <v>155296766.5</v>
      </c>
      <c r="G7" s="9">
        <f t="shared" ref="G7:G70" si="1">F7/D7</f>
        <v>0.97743760731645002</v>
      </c>
      <c r="H7" s="9">
        <f t="shared" ref="H7:H70" si="2">F7/E7</f>
        <v>0.97743760731645002</v>
      </c>
    </row>
    <row r="8" spans="1:8" x14ac:dyDescent="0.2">
      <c r="B8" s="6" t="s">
        <v>7</v>
      </c>
      <c r="C8" s="7" t="s">
        <v>8</v>
      </c>
      <c r="D8" s="8">
        <f>D9</f>
        <v>89978559.200000003</v>
      </c>
      <c r="E8" s="8">
        <f t="shared" ref="E8:F8" si="3">E9</f>
        <v>89978559.200000003</v>
      </c>
      <c r="F8" s="8">
        <f t="shared" si="3"/>
        <v>84908442.600000009</v>
      </c>
      <c r="G8" s="9">
        <f t="shared" si="1"/>
        <v>0.94365194725189605</v>
      </c>
      <c r="H8" s="9">
        <f t="shared" si="2"/>
        <v>0.94365194725189605</v>
      </c>
    </row>
    <row r="9" spans="1:8" ht="25.5" x14ac:dyDescent="0.2">
      <c r="B9" s="10" t="s">
        <v>9</v>
      </c>
      <c r="C9" s="11" t="s">
        <v>10</v>
      </c>
      <c r="D9" s="12">
        <f>D10+D12+D14+D18+D20</f>
        <v>89978559.200000003</v>
      </c>
      <c r="E9" s="12">
        <f t="shared" ref="E9" si="4">E10+E12+E14+E18+E20</f>
        <v>89978559.200000003</v>
      </c>
      <c r="F9" s="12">
        <f>F10+F12+F14+F18+F20+F16</f>
        <v>84908442.600000009</v>
      </c>
      <c r="G9" s="9">
        <f t="shared" si="1"/>
        <v>0.94365194725189605</v>
      </c>
      <c r="H9" s="9">
        <f t="shared" si="2"/>
        <v>0.94365194725189605</v>
      </c>
    </row>
    <row r="10" spans="1:8" ht="38.25" x14ac:dyDescent="0.2">
      <c r="B10" s="10" t="s">
        <v>11</v>
      </c>
      <c r="C10" s="11" t="s">
        <v>12</v>
      </c>
      <c r="D10" s="12">
        <f>D11</f>
        <v>88722969.200000003</v>
      </c>
      <c r="E10" s="12">
        <f t="shared" ref="E10:F10" si="5">E11</f>
        <v>88722969.200000003</v>
      </c>
      <c r="F10" s="12">
        <f t="shared" si="5"/>
        <v>83660196.099999994</v>
      </c>
      <c r="G10" s="9">
        <f t="shared" si="1"/>
        <v>0.94293728956942968</v>
      </c>
      <c r="H10" s="9">
        <f t="shared" si="2"/>
        <v>0.94293728956942968</v>
      </c>
    </row>
    <row r="11" spans="1:8" ht="38.25" x14ac:dyDescent="0.2">
      <c r="B11" s="10" t="s">
        <v>13</v>
      </c>
      <c r="C11" s="13" t="s">
        <v>12</v>
      </c>
      <c r="D11" s="12">
        <v>88722969.200000003</v>
      </c>
      <c r="E11" s="12">
        <v>88722969.200000003</v>
      </c>
      <c r="F11" s="12">
        <v>83660196.099999994</v>
      </c>
      <c r="G11" s="9">
        <f t="shared" si="1"/>
        <v>0.94293728956942968</v>
      </c>
      <c r="H11" s="9">
        <f t="shared" si="2"/>
        <v>0.94293728956942968</v>
      </c>
    </row>
    <row r="12" spans="1:8" ht="38.25" x14ac:dyDescent="0.2">
      <c r="B12" s="10" t="s">
        <v>14</v>
      </c>
      <c r="C12" s="11" t="s">
        <v>15</v>
      </c>
      <c r="D12" s="12">
        <f>D13</f>
        <v>320090</v>
      </c>
      <c r="E12" s="12">
        <f t="shared" ref="E12:F12" si="6">E13</f>
        <v>320090</v>
      </c>
      <c r="F12" s="12">
        <f t="shared" si="6"/>
        <v>94659.199999999997</v>
      </c>
      <c r="G12" s="9">
        <f t="shared" si="1"/>
        <v>0.29572682682995405</v>
      </c>
      <c r="H12" s="9">
        <f t="shared" si="2"/>
        <v>0.29572682682995405</v>
      </c>
    </row>
    <row r="13" spans="1:8" ht="38.25" x14ac:dyDescent="0.2">
      <c r="B13" s="10" t="s">
        <v>16</v>
      </c>
      <c r="C13" s="13" t="s">
        <v>15</v>
      </c>
      <c r="D13" s="12">
        <v>320090</v>
      </c>
      <c r="E13" s="12">
        <v>320090</v>
      </c>
      <c r="F13" s="12">
        <v>94659.199999999997</v>
      </c>
      <c r="G13" s="9">
        <f t="shared" si="1"/>
        <v>0.29572682682995405</v>
      </c>
      <c r="H13" s="9">
        <f t="shared" si="2"/>
        <v>0.29572682682995405</v>
      </c>
    </row>
    <row r="14" spans="1:8" ht="38.25" x14ac:dyDescent="0.2">
      <c r="B14" s="10" t="s">
        <v>17</v>
      </c>
      <c r="C14" s="11" t="s">
        <v>18</v>
      </c>
      <c r="D14" s="12">
        <f>D15</f>
        <v>0</v>
      </c>
      <c r="E14" s="12">
        <f t="shared" ref="E14:F14" si="7">E15</f>
        <v>0</v>
      </c>
      <c r="F14" s="12">
        <f t="shared" si="7"/>
        <v>318.5</v>
      </c>
      <c r="G14" s="9">
        <v>0</v>
      </c>
      <c r="H14" s="9">
        <v>0</v>
      </c>
    </row>
    <row r="15" spans="1:8" ht="38.25" x14ac:dyDescent="0.2">
      <c r="B15" s="10" t="s">
        <v>823</v>
      </c>
      <c r="C15" s="11" t="s">
        <v>18</v>
      </c>
      <c r="D15" s="12">
        <v>0</v>
      </c>
      <c r="E15" s="12">
        <v>0</v>
      </c>
      <c r="F15" s="12">
        <v>318.5</v>
      </c>
      <c r="G15" s="9">
        <v>0</v>
      </c>
      <c r="H15" s="9">
        <v>0</v>
      </c>
    </row>
    <row r="16" spans="1:8" ht="102" x14ac:dyDescent="0.2">
      <c r="B16" s="10" t="s">
        <v>889</v>
      </c>
      <c r="C16" s="11" t="s">
        <v>890</v>
      </c>
      <c r="D16" s="12">
        <v>0</v>
      </c>
      <c r="E16" s="12">
        <v>0</v>
      </c>
      <c r="F16" s="12">
        <f>F17</f>
        <v>32.4</v>
      </c>
      <c r="G16" s="9">
        <v>0</v>
      </c>
      <c r="H16" s="9">
        <v>0</v>
      </c>
    </row>
    <row r="17" spans="2:8" ht="127.5" x14ac:dyDescent="0.2">
      <c r="B17" s="10" t="s">
        <v>891</v>
      </c>
      <c r="C17" s="11" t="s">
        <v>892</v>
      </c>
      <c r="D17" s="12">
        <v>0</v>
      </c>
      <c r="E17" s="12">
        <v>0</v>
      </c>
      <c r="F17" s="12">
        <v>32.4</v>
      </c>
      <c r="G17" s="9">
        <v>0</v>
      </c>
      <c r="H17" s="9">
        <v>0</v>
      </c>
    </row>
    <row r="18" spans="2:8" ht="102" x14ac:dyDescent="0.2">
      <c r="B18" s="10" t="s">
        <v>19</v>
      </c>
      <c r="C18" s="11" t="s">
        <v>20</v>
      </c>
      <c r="D18" s="12">
        <f>D19</f>
        <v>748400</v>
      </c>
      <c r="E18" s="12">
        <f t="shared" ref="E18:F18" si="8">E19</f>
        <v>748400</v>
      </c>
      <c r="F18" s="12">
        <f t="shared" si="8"/>
        <v>867624.5</v>
      </c>
      <c r="G18" s="9">
        <f t="shared" si="1"/>
        <v>1.1593058524853019</v>
      </c>
      <c r="H18" s="9">
        <f t="shared" si="2"/>
        <v>1.1593058524853019</v>
      </c>
    </row>
    <row r="19" spans="2:8" ht="102" x14ac:dyDescent="0.2">
      <c r="B19" s="10" t="s">
        <v>824</v>
      </c>
      <c r="C19" s="11" t="s">
        <v>20</v>
      </c>
      <c r="D19" s="12">
        <v>748400</v>
      </c>
      <c r="E19" s="12">
        <v>748400</v>
      </c>
      <c r="F19" s="12">
        <v>867624.5</v>
      </c>
      <c r="G19" s="9">
        <f t="shared" si="1"/>
        <v>1.1593058524853019</v>
      </c>
      <c r="H19" s="9">
        <f t="shared" si="2"/>
        <v>1.1593058524853019</v>
      </c>
    </row>
    <row r="20" spans="2:8" ht="102" x14ac:dyDescent="0.2">
      <c r="B20" s="10" t="s">
        <v>21</v>
      </c>
      <c r="C20" s="11" t="s">
        <v>22</v>
      </c>
      <c r="D20" s="12">
        <f>D21</f>
        <v>187100</v>
      </c>
      <c r="E20" s="12">
        <f t="shared" ref="E20:F20" si="9">E21</f>
        <v>187100</v>
      </c>
      <c r="F20" s="12">
        <f t="shared" si="9"/>
        <v>285611.90000000002</v>
      </c>
      <c r="G20" s="9">
        <f t="shared" si="1"/>
        <v>1.5265200427578836</v>
      </c>
      <c r="H20" s="9">
        <f t="shared" si="2"/>
        <v>1.5265200427578836</v>
      </c>
    </row>
    <row r="21" spans="2:8" ht="102" x14ac:dyDescent="0.2">
      <c r="B21" s="10" t="s">
        <v>825</v>
      </c>
      <c r="C21" s="11" t="s">
        <v>22</v>
      </c>
      <c r="D21" s="12">
        <v>187100</v>
      </c>
      <c r="E21" s="12">
        <v>187100</v>
      </c>
      <c r="F21" s="12">
        <v>285611.90000000002</v>
      </c>
      <c r="G21" s="9">
        <f t="shared" si="1"/>
        <v>1.5265200427578836</v>
      </c>
      <c r="H21" s="9">
        <f t="shared" si="2"/>
        <v>1.5265200427578836</v>
      </c>
    </row>
    <row r="22" spans="2:8" x14ac:dyDescent="0.2">
      <c r="B22" s="6" t="s">
        <v>23</v>
      </c>
      <c r="C22" s="7" t="s">
        <v>24</v>
      </c>
      <c r="D22" s="8">
        <f>D23+D25++D27+D29+D31+D33+D35+D37+D39+D41+D43</f>
        <v>68902954.399999991</v>
      </c>
      <c r="E22" s="8">
        <f t="shared" ref="E22:F22" si="10">E23+E25++E27+E29+E31+E33+E35+E37+E39+E41+E43</f>
        <v>68902954.399999991</v>
      </c>
      <c r="F22" s="8">
        <f t="shared" si="10"/>
        <v>70388323.800000012</v>
      </c>
      <c r="G22" s="9">
        <f t="shared" si="1"/>
        <v>1.0215574123480549</v>
      </c>
      <c r="H22" s="9">
        <f t="shared" si="2"/>
        <v>1.0215574123480549</v>
      </c>
    </row>
    <row r="23" spans="2:8" ht="63.75" x14ac:dyDescent="0.2">
      <c r="B23" s="10" t="s">
        <v>25</v>
      </c>
      <c r="C23" s="11" t="s">
        <v>26</v>
      </c>
      <c r="D23" s="12">
        <f>D24</f>
        <v>55856268.100000001</v>
      </c>
      <c r="E23" s="12">
        <f t="shared" ref="E23:F23" si="11">E24</f>
        <v>55856268.100000001</v>
      </c>
      <c r="F23" s="12">
        <f t="shared" si="11"/>
        <v>57221222.200000003</v>
      </c>
      <c r="G23" s="9">
        <f t="shared" si="1"/>
        <v>1.0244369011111933</v>
      </c>
      <c r="H23" s="9">
        <f t="shared" si="2"/>
        <v>1.0244369011111933</v>
      </c>
    </row>
    <row r="24" spans="2:8" ht="63.75" x14ac:dyDescent="0.2">
      <c r="B24" s="10" t="s">
        <v>27</v>
      </c>
      <c r="C24" s="13" t="s">
        <v>26</v>
      </c>
      <c r="D24" s="12">
        <v>55856268.100000001</v>
      </c>
      <c r="E24" s="12">
        <v>55856268.100000001</v>
      </c>
      <c r="F24" s="12">
        <v>57221222.200000003</v>
      </c>
      <c r="G24" s="9">
        <f t="shared" si="1"/>
        <v>1.0244369011111933</v>
      </c>
      <c r="H24" s="9">
        <f t="shared" si="2"/>
        <v>1.0244369011111933</v>
      </c>
    </row>
    <row r="25" spans="2:8" ht="76.5" x14ac:dyDescent="0.2">
      <c r="B25" s="10" t="s">
        <v>28</v>
      </c>
      <c r="C25" s="11" t="s">
        <v>29</v>
      </c>
      <c r="D25" s="12">
        <f>D26</f>
        <v>109402.3</v>
      </c>
      <c r="E25" s="12">
        <f t="shared" ref="E25:F25" si="12">E26</f>
        <v>109402.3</v>
      </c>
      <c r="F25" s="12">
        <f t="shared" si="12"/>
        <v>190244.9</v>
      </c>
      <c r="G25" s="9">
        <f t="shared" si="1"/>
        <v>1.7389479014609381</v>
      </c>
      <c r="H25" s="9">
        <f t="shared" si="2"/>
        <v>1.7389479014609381</v>
      </c>
    </row>
    <row r="26" spans="2:8" ht="76.5" x14ac:dyDescent="0.2">
      <c r="B26" s="10" t="s">
        <v>30</v>
      </c>
      <c r="C26" s="13" t="s">
        <v>29</v>
      </c>
      <c r="D26" s="12">
        <v>109402.3</v>
      </c>
      <c r="E26" s="12">
        <v>109402.3</v>
      </c>
      <c r="F26" s="12">
        <v>190244.9</v>
      </c>
      <c r="G26" s="9">
        <f t="shared" si="1"/>
        <v>1.7389479014609381</v>
      </c>
      <c r="H26" s="9">
        <f t="shared" si="2"/>
        <v>1.7389479014609381</v>
      </c>
    </row>
    <row r="27" spans="2:8" ht="38.25" x14ac:dyDescent="0.2">
      <c r="B27" s="10" t="s">
        <v>31</v>
      </c>
      <c r="C27" s="11" t="s">
        <v>32</v>
      </c>
      <c r="D27" s="12">
        <f>D28</f>
        <v>788744</v>
      </c>
      <c r="E27" s="12">
        <f t="shared" ref="E27:F27" si="13">E28</f>
        <v>788744</v>
      </c>
      <c r="F27" s="12">
        <f t="shared" si="13"/>
        <v>1004854.1</v>
      </c>
      <c r="G27" s="9">
        <f t="shared" si="1"/>
        <v>1.2739927023216657</v>
      </c>
      <c r="H27" s="9">
        <f t="shared" si="2"/>
        <v>1.2739927023216657</v>
      </c>
    </row>
    <row r="28" spans="2:8" ht="38.25" x14ac:dyDescent="0.2">
      <c r="B28" s="10" t="s">
        <v>33</v>
      </c>
      <c r="C28" s="13" t="s">
        <v>32</v>
      </c>
      <c r="D28" s="12">
        <v>788744</v>
      </c>
      <c r="E28" s="12">
        <v>788744</v>
      </c>
      <c r="F28" s="12">
        <v>1004854.1</v>
      </c>
      <c r="G28" s="9">
        <f t="shared" si="1"/>
        <v>1.2739927023216657</v>
      </c>
      <c r="H28" s="9">
        <f t="shared" si="2"/>
        <v>1.2739927023216657</v>
      </c>
    </row>
    <row r="29" spans="2:8" ht="63.75" x14ac:dyDescent="0.2">
      <c r="B29" s="10" t="s">
        <v>34</v>
      </c>
      <c r="C29" s="11" t="s">
        <v>35</v>
      </c>
      <c r="D29" s="12">
        <f>D30</f>
        <v>1263465.3999999999</v>
      </c>
      <c r="E29" s="12">
        <f t="shared" ref="E29:F29" si="14">E30</f>
        <v>1263465.3999999999</v>
      </c>
      <c r="F29" s="12">
        <f t="shared" si="14"/>
        <v>1168925.5</v>
      </c>
      <c r="G29" s="9">
        <f t="shared" si="1"/>
        <v>0.92517412823493239</v>
      </c>
      <c r="H29" s="9">
        <f t="shared" si="2"/>
        <v>0.92517412823493239</v>
      </c>
    </row>
    <row r="30" spans="2:8" ht="63.75" x14ac:dyDescent="0.2">
      <c r="B30" s="10" t="s">
        <v>36</v>
      </c>
      <c r="C30" s="13" t="s">
        <v>35</v>
      </c>
      <c r="D30" s="12">
        <v>1263465.3999999999</v>
      </c>
      <c r="E30" s="12">
        <v>1263465.3999999999</v>
      </c>
      <c r="F30" s="12">
        <v>1168925.5</v>
      </c>
      <c r="G30" s="9">
        <f t="shared" si="1"/>
        <v>0.92517412823493239</v>
      </c>
      <c r="H30" s="9">
        <f t="shared" si="2"/>
        <v>0.92517412823493239</v>
      </c>
    </row>
    <row r="31" spans="2:8" ht="76.5" x14ac:dyDescent="0.2">
      <c r="B31" s="10" t="s">
        <v>37</v>
      </c>
      <c r="C31" s="11" t="s">
        <v>38</v>
      </c>
      <c r="D31" s="12">
        <f>D32</f>
        <v>2997.1</v>
      </c>
      <c r="E31" s="12">
        <f t="shared" ref="E31:F31" si="15">E32</f>
        <v>2997.1</v>
      </c>
      <c r="F31" s="12">
        <f t="shared" si="15"/>
        <v>557.4</v>
      </c>
      <c r="G31" s="9">
        <f t="shared" si="1"/>
        <v>0.1859797804544393</v>
      </c>
      <c r="H31" s="9">
        <f t="shared" si="2"/>
        <v>0.1859797804544393</v>
      </c>
    </row>
    <row r="32" spans="2:8" ht="76.5" x14ac:dyDescent="0.2">
      <c r="B32" s="10" t="s">
        <v>826</v>
      </c>
      <c r="C32" s="11" t="s">
        <v>38</v>
      </c>
      <c r="D32" s="12">
        <v>2997.1</v>
      </c>
      <c r="E32" s="12">
        <v>2997.1</v>
      </c>
      <c r="F32" s="12">
        <v>557.4</v>
      </c>
      <c r="G32" s="9">
        <f t="shared" si="1"/>
        <v>0.1859797804544393</v>
      </c>
      <c r="H32" s="9">
        <f t="shared" si="2"/>
        <v>0.1859797804544393</v>
      </c>
    </row>
    <row r="33" spans="2:8" ht="89.25" x14ac:dyDescent="0.2">
      <c r="B33" s="10" t="s">
        <v>39</v>
      </c>
      <c r="C33" s="11" t="s">
        <v>40</v>
      </c>
      <c r="D33" s="12">
        <f>D34</f>
        <v>8295690.9000000004</v>
      </c>
      <c r="E33" s="12">
        <f t="shared" ref="E33:F33" si="16">E34</f>
        <v>8295690.9000000004</v>
      </c>
      <c r="F33" s="12">
        <f t="shared" si="16"/>
        <v>2720563.2000000002</v>
      </c>
      <c r="G33" s="9">
        <f t="shared" si="1"/>
        <v>0.3279489596219165</v>
      </c>
      <c r="H33" s="9">
        <f t="shared" si="2"/>
        <v>0.3279489596219165</v>
      </c>
    </row>
    <row r="34" spans="2:8" ht="89.25" x14ac:dyDescent="0.2">
      <c r="B34" s="10" t="s">
        <v>41</v>
      </c>
      <c r="C34" s="13" t="s">
        <v>40</v>
      </c>
      <c r="D34" s="12">
        <v>8295690.9000000004</v>
      </c>
      <c r="E34" s="12">
        <v>8295690.9000000004</v>
      </c>
      <c r="F34" s="12">
        <v>2720563.2000000002</v>
      </c>
      <c r="G34" s="9">
        <f t="shared" si="1"/>
        <v>0.3279489596219165</v>
      </c>
      <c r="H34" s="9">
        <f t="shared" si="2"/>
        <v>0.3279489596219165</v>
      </c>
    </row>
    <row r="35" spans="2:8" ht="76.5" x14ac:dyDescent="0.2">
      <c r="B35" s="10" t="s">
        <v>42</v>
      </c>
      <c r="C35" s="11" t="s">
        <v>43</v>
      </c>
      <c r="D35" s="12">
        <f>D36</f>
        <v>10515.8</v>
      </c>
      <c r="E35" s="12">
        <f t="shared" ref="E35:F35" si="17">E36</f>
        <v>10515.8</v>
      </c>
      <c r="F35" s="12">
        <f t="shared" si="17"/>
        <v>1752.5</v>
      </c>
      <c r="G35" s="9">
        <f t="shared" si="1"/>
        <v>0.16665398733334602</v>
      </c>
      <c r="H35" s="9">
        <f t="shared" si="2"/>
        <v>0.16665398733334602</v>
      </c>
    </row>
    <row r="36" spans="2:8" ht="76.5" x14ac:dyDescent="0.2">
      <c r="B36" s="10" t="s">
        <v>44</v>
      </c>
      <c r="C36" s="13" t="s">
        <v>43</v>
      </c>
      <c r="D36" s="12">
        <v>10515.8</v>
      </c>
      <c r="E36" s="12">
        <v>10515.8</v>
      </c>
      <c r="F36" s="12">
        <v>1752.5</v>
      </c>
      <c r="G36" s="9">
        <f t="shared" si="1"/>
        <v>0.16665398733334602</v>
      </c>
      <c r="H36" s="9">
        <f t="shared" si="2"/>
        <v>0.16665398733334602</v>
      </c>
    </row>
    <row r="37" spans="2:8" ht="76.5" x14ac:dyDescent="0.2">
      <c r="B37" s="10" t="s">
        <v>45</v>
      </c>
      <c r="C37" s="11" t="s">
        <v>46</v>
      </c>
      <c r="D37" s="12">
        <f>D38</f>
        <v>404</v>
      </c>
      <c r="E37" s="12">
        <f t="shared" ref="E37:F37" si="18">E38</f>
        <v>404</v>
      </c>
      <c r="F37" s="12">
        <f t="shared" si="18"/>
        <v>115.2</v>
      </c>
      <c r="G37" s="9">
        <f t="shared" si="1"/>
        <v>0.28514851485148518</v>
      </c>
      <c r="H37" s="9">
        <f t="shared" si="2"/>
        <v>0.28514851485148518</v>
      </c>
    </row>
    <row r="38" spans="2:8" ht="76.5" x14ac:dyDescent="0.2">
      <c r="B38" s="10" t="s">
        <v>47</v>
      </c>
      <c r="C38" s="13" t="s">
        <v>46</v>
      </c>
      <c r="D38" s="12">
        <v>404</v>
      </c>
      <c r="E38" s="12">
        <v>404</v>
      </c>
      <c r="F38" s="12">
        <v>115.2</v>
      </c>
      <c r="G38" s="9">
        <f t="shared" si="1"/>
        <v>0.28514851485148518</v>
      </c>
      <c r="H38" s="9">
        <f t="shared" si="2"/>
        <v>0.28514851485148518</v>
      </c>
    </row>
    <row r="39" spans="2:8" ht="76.5" x14ac:dyDescent="0.2">
      <c r="B39" s="10" t="s">
        <v>48</v>
      </c>
      <c r="C39" s="11" t="s">
        <v>49</v>
      </c>
      <c r="D39" s="12">
        <f>D40</f>
        <v>11751.8</v>
      </c>
      <c r="E39" s="12">
        <f t="shared" ref="E39:F39" si="19">E40</f>
        <v>11751.8</v>
      </c>
      <c r="F39" s="12">
        <f t="shared" si="19"/>
        <v>9788.6</v>
      </c>
      <c r="G39" s="9">
        <f t="shared" si="1"/>
        <v>0.83294474038019717</v>
      </c>
      <c r="H39" s="9">
        <f t="shared" si="2"/>
        <v>0.83294474038019717</v>
      </c>
    </row>
    <row r="40" spans="2:8" ht="76.5" x14ac:dyDescent="0.2">
      <c r="B40" s="10" t="s">
        <v>827</v>
      </c>
      <c r="C40" s="11" t="s">
        <v>49</v>
      </c>
      <c r="D40" s="12">
        <v>11751.8</v>
      </c>
      <c r="E40" s="12">
        <v>11751.8</v>
      </c>
      <c r="F40" s="12">
        <v>9788.6</v>
      </c>
      <c r="G40" s="9">
        <f t="shared" si="1"/>
        <v>0.83294474038019717</v>
      </c>
      <c r="H40" s="9">
        <f t="shared" si="2"/>
        <v>0.83294474038019717</v>
      </c>
    </row>
    <row r="41" spans="2:8" ht="38.25" x14ac:dyDescent="0.2">
      <c r="B41" s="10" t="s">
        <v>50</v>
      </c>
      <c r="C41" s="11" t="s">
        <v>51</v>
      </c>
      <c r="D41" s="12">
        <f>D42</f>
        <v>621350</v>
      </c>
      <c r="E41" s="12">
        <f t="shared" ref="E41:F41" si="20">E42</f>
        <v>621350</v>
      </c>
      <c r="F41" s="12">
        <f t="shared" si="20"/>
        <v>1873366.5</v>
      </c>
      <c r="G41" s="9">
        <f t="shared" si="1"/>
        <v>3.0149939647541641</v>
      </c>
      <c r="H41" s="9">
        <f t="shared" si="2"/>
        <v>3.0149939647541641</v>
      </c>
    </row>
    <row r="42" spans="2:8" ht="38.25" x14ac:dyDescent="0.2">
      <c r="B42" s="10" t="s">
        <v>828</v>
      </c>
      <c r="C42" s="11" t="s">
        <v>51</v>
      </c>
      <c r="D42" s="12">
        <v>621350</v>
      </c>
      <c r="E42" s="12">
        <v>621350</v>
      </c>
      <c r="F42" s="12">
        <v>1873366.5</v>
      </c>
      <c r="G42" s="9">
        <f t="shared" si="1"/>
        <v>3.0149939647541641</v>
      </c>
      <c r="H42" s="9">
        <f t="shared" si="2"/>
        <v>3.0149939647541641</v>
      </c>
    </row>
    <row r="43" spans="2:8" ht="38.25" x14ac:dyDescent="0.2">
      <c r="B43" s="10" t="s">
        <v>52</v>
      </c>
      <c r="C43" s="11" t="s">
        <v>53</v>
      </c>
      <c r="D43" s="12">
        <f>D44</f>
        <v>1942365</v>
      </c>
      <c r="E43" s="12">
        <f t="shared" ref="E43:F43" si="21">E44</f>
        <v>1942365</v>
      </c>
      <c r="F43" s="12">
        <f t="shared" si="21"/>
        <v>6196933.7000000002</v>
      </c>
      <c r="G43" s="9">
        <f t="shared" si="1"/>
        <v>3.1904063860294025</v>
      </c>
      <c r="H43" s="9">
        <f t="shared" si="2"/>
        <v>3.1904063860294025</v>
      </c>
    </row>
    <row r="44" spans="2:8" ht="38.25" x14ac:dyDescent="0.2">
      <c r="B44" s="10" t="s">
        <v>829</v>
      </c>
      <c r="C44" s="11" t="s">
        <v>53</v>
      </c>
      <c r="D44" s="12">
        <v>1942365</v>
      </c>
      <c r="E44" s="12">
        <v>1942365</v>
      </c>
      <c r="F44" s="12">
        <v>6196933.7000000002</v>
      </c>
      <c r="G44" s="9">
        <f t="shared" si="1"/>
        <v>3.1904063860294025</v>
      </c>
      <c r="H44" s="9">
        <f t="shared" si="2"/>
        <v>3.1904063860294025</v>
      </c>
    </row>
    <row r="45" spans="2:8" ht="25.5" x14ac:dyDescent="0.2">
      <c r="B45" s="6" t="s">
        <v>54</v>
      </c>
      <c r="C45" s="7" t="s">
        <v>55</v>
      </c>
      <c r="D45" s="8">
        <f>D46</f>
        <v>26609396</v>
      </c>
      <c r="E45" s="8">
        <f t="shared" ref="E45:F45" si="22">E46</f>
        <v>26609396</v>
      </c>
      <c r="F45" s="8">
        <f t="shared" si="22"/>
        <v>26776494.600000001</v>
      </c>
      <c r="G45" s="9">
        <f t="shared" si="1"/>
        <v>1.0062796840634789</v>
      </c>
      <c r="H45" s="9">
        <f t="shared" si="2"/>
        <v>1.0062796840634789</v>
      </c>
    </row>
    <row r="46" spans="2:8" ht="25.5" x14ac:dyDescent="0.2">
      <c r="B46" s="6" t="s">
        <v>56</v>
      </c>
      <c r="C46" s="7" t="s">
        <v>57</v>
      </c>
      <c r="D46" s="8">
        <f>D47+D52+D54+D56+D63+D65+D67+D69+D71+D76+D81+D86</f>
        <v>26609396</v>
      </c>
      <c r="E46" s="8">
        <f t="shared" ref="E46:F46" si="23">E47+E52+E54+E56+E63+E65+E67+E69+E71+E76+E81+E86</f>
        <v>26609396</v>
      </c>
      <c r="F46" s="8">
        <f t="shared" si="23"/>
        <v>26776494.600000001</v>
      </c>
      <c r="G46" s="9">
        <f t="shared" si="1"/>
        <v>1.0062796840634789</v>
      </c>
      <c r="H46" s="9">
        <f t="shared" si="2"/>
        <v>1.0062796840634789</v>
      </c>
    </row>
    <row r="47" spans="2:8" ht="63.75" x14ac:dyDescent="0.2">
      <c r="B47" s="10" t="s">
        <v>58</v>
      </c>
      <c r="C47" s="11" t="s">
        <v>59</v>
      </c>
      <c r="D47" s="12">
        <f>D48+D50</f>
        <v>98262</v>
      </c>
      <c r="E47" s="12">
        <f>E48+E50</f>
        <v>98262</v>
      </c>
      <c r="F47" s="12">
        <f t="shared" ref="F47" si="24">F48+F50</f>
        <v>144887.9</v>
      </c>
      <c r="G47" s="9">
        <f t="shared" si="1"/>
        <v>1.4745059127638354</v>
      </c>
      <c r="H47" s="9">
        <f t="shared" si="2"/>
        <v>1.4745059127638354</v>
      </c>
    </row>
    <row r="48" spans="2:8" ht="51" x14ac:dyDescent="0.2">
      <c r="B48" s="10" t="s">
        <v>60</v>
      </c>
      <c r="C48" s="11" t="s">
        <v>61</v>
      </c>
      <c r="D48" s="12">
        <f>D49</f>
        <v>98262</v>
      </c>
      <c r="E48" s="12">
        <f t="shared" ref="E48:F48" si="25">E49</f>
        <v>98262</v>
      </c>
      <c r="F48" s="12">
        <f t="shared" si="25"/>
        <v>146336.79999999999</v>
      </c>
      <c r="G48" s="9">
        <f t="shared" si="1"/>
        <v>1.4892511856058293</v>
      </c>
      <c r="H48" s="9">
        <f t="shared" si="2"/>
        <v>1.4892511856058293</v>
      </c>
    </row>
    <row r="49" spans="2:8" ht="51" x14ac:dyDescent="0.2">
      <c r="B49" s="10" t="s">
        <v>62</v>
      </c>
      <c r="C49" s="13" t="s">
        <v>61</v>
      </c>
      <c r="D49" s="12">
        <v>98262</v>
      </c>
      <c r="E49" s="12">
        <v>98262</v>
      </c>
      <c r="F49" s="12">
        <v>146336.79999999999</v>
      </c>
      <c r="G49" s="9">
        <f t="shared" si="1"/>
        <v>1.4892511856058293</v>
      </c>
      <c r="H49" s="9">
        <f t="shared" si="2"/>
        <v>1.4892511856058293</v>
      </c>
    </row>
    <row r="50" spans="2:8" ht="25.5" x14ac:dyDescent="0.2">
      <c r="B50" s="10" t="s">
        <v>63</v>
      </c>
      <c r="C50" s="11" t="s">
        <v>64</v>
      </c>
      <c r="D50" s="12">
        <f>D51</f>
        <v>0</v>
      </c>
      <c r="E50" s="12">
        <f t="shared" ref="E50:F50" si="26">E51</f>
        <v>0</v>
      </c>
      <c r="F50" s="12">
        <f t="shared" si="26"/>
        <v>-1448.9</v>
      </c>
      <c r="G50" s="9">
        <v>0</v>
      </c>
      <c r="H50" s="9">
        <v>0</v>
      </c>
    </row>
    <row r="51" spans="2:8" ht="25.5" x14ac:dyDescent="0.2">
      <c r="B51" s="10" t="s">
        <v>830</v>
      </c>
      <c r="C51" s="11" t="s">
        <v>64</v>
      </c>
      <c r="D51" s="12">
        <v>0</v>
      </c>
      <c r="E51" s="12">
        <v>0</v>
      </c>
      <c r="F51" s="12">
        <v>-1448.9</v>
      </c>
      <c r="G51" s="9">
        <v>0</v>
      </c>
      <c r="H51" s="9">
        <v>0</v>
      </c>
    </row>
    <row r="52" spans="2:8" ht="25.5" x14ac:dyDescent="0.2">
      <c r="B52" s="10" t="s">
        <v>831</v>
      </c>
      <c r="C52" s="11" t="s">
        <v>65</v>
      </c>
      <c r="D52" s="12">
        <f>D53</f>
        <v>11082202</v>
      </c>
      <c r="E52" s="12">
        <f t="shared" ref="E52:F52" si="27">E53</f>
        <v>11082202</v>
      </c>
      <c r="F52" s="12">
        <f t="shared" si="27"/>
        <v>10956094</v>
      </c>
      <c r="G52" s="9">
        <f t="shared" si="1"/>
        <v>0.98862067303952772</v>
      </c>
      <c r="H52" s="9">
        <f t="shared" si="2"/>
        <v>0.98862067303952772</v>
      </c>
    </row>
    <row r="53" spans="2:8" ht="25.5" x14ac:dyDescent="0.2">
      <c r="B53" s="10" t="s">
        <v>832</v>
      </c>
      <c r="C53" s="13" t="s">
        <v>65</v>
      </c>
      <c r="D53" s="12">
        <v>11082202</v>
      </c>
      <c r="E53" s="12">
        <v>11082202</v>
      </c>
      <c r="F53" s="12">
        <v>10956094</v>
      </c>
      <c r="G53" s="9">
        <f t="shared" si="1"/>
        <v>0.98862067303952772</v>
      </c>
      <c r="H53" s="9">
        <f t="shared" si="2"/>
        <v>0.98862067303952772</v>
      </c>
    </row>
    <row r="54" spans="2:8" ht="25.5" x14ac:dyDescent="0.2">
      <c r="B54" s="10" t="s">
        <v>66</v>
      </c>
      <c r="C54" s="11" t="s">
        <v>67</v>
      </c>
      <c r="D54" s="12">
        <f>D55</f>
        <v>41217</v>
      </c>
      <c r="E54" s="12">
        <f t="shared" ref="E54:F54" si="28">E55</f>
        <v>41217</v>
      </c>
      <c r="F54" s="12">
        <f t="shared" si="28"/>
        <v>44638.3</v>
      </c>
      <c r="G54" s="9">
        <f t="shared" si="1"/>
        <v>1.0830070116699422</v>
      </c>
      <c r="H54" s="9">
        <f t="shared" si="2"/>
        <v>1.0830070116699422</v>
      </c>
    </row>
    <row r="55" spans="2:8" ht="25.5" x14ac:dyDescent="0.2">
      <c r="B55" s="10" t="s">
        <v>68</v>
      </c>
      <c r="C55" s="13" t="s">
        <v>67</v>
      </c>
      <c r="D55" s="12">
        <v>41217</v>
      </c>
      <c r="E55" s="12">
        <v>41217</v>
      </c>
      <c r="F55" s="12">
        <v>44638.3</v>
      </c>
      <c r="G55" s="9">
        <f t="shared" si="1"/>
        <v>1.0830070116699422</v>
      </c>
      <c r="H55" s="9">
        <f t="shared" si="2"/>
        <v>1.0830070116699422</v>
      </c>
    </row>
    <row r="56" spans="2:8" ht="140.25" x14ac:dyDescent="0.2">
      <c r="B56" s="10" t="s">
        <v>69</v>
      </c>
      <c r="C56" s="11" t="s">
        <v>70</v>
      </c>
      <c r="D56" s="12">
        <f>D57+D59+D61</f>
        <v>3115227</v>
      </c>
      <c r="E56" s="12">
        <f>E57+E59+E61</f>
        <v>3115227</v>
      </c>
      <c r="F56" s="12">
        <v>3202705.9</v>
      </c>
      <c r="G56" s="9">
        <f t="shared" si="1"/>
        <v>1.0280810676075933</v>
      </c>
      <c r="H56" s="9">
        <f t="shared" si="2"/>
        <v>1.0280810676075933</v>
      </c>
    </row>
    <row r="57" spans="2:8" ht="153" x14ac:dyDescent="0.2">
      <c r="B57" s="10" t="s">
        <v>71</v>
      </c>
      <c r="C57" s="11" t="s">
        <v>72</v>
      </c>
      <c r="D57" s="12">
        <f>D58</f>
        <v>1907710</v>
      </c>
      <c r="E57" s="12">
        <f t="shared" ref="E57:F57" si="29">E58</f>
        <v>1907710</v>
      </c>
      <c r="F57" s="12">
        <f t="shared" si="29"/>
        <v>1964354</v>
      </c>
      <c r="G57" s="9">
        <f t="shared" si="1"/>
        <v>1.0296921439841484</v>
      </c>
      <c r="H57" s="9">
        <f t="shared" si="2"/>
        <v>1.0296921439841484</v>
      </c>
    </row>
    <row r="58" spans="2:8" ht="153" x14ac:dyDescent="0.2">
      <c r="B58" s="10" t="s">
        <v>73</v>
      </c>
      <c r="C58" s="13" t="s">
        <v>72</v>
      </c>
      <c r="D58" s="12">
        <v>1907710</v>
      </c>
      <c r="E58" s="12">
        <v>1907710</v>
      </c>
      <c r="F58" s="12">
        <v>1964354</v>
      </c>
      <c r="G58" s="9">
        <f t="shared" si="1"/>
        <v>1.0296921439841484</v>
      </c>
      <c r="H58" s="9">
        <f t="shared" si="2"/>
        <v>1.0296921439841484</v>
      </c>
    </row>
    <row r="59" spans="2:8" ht="191.25" x14ac:dyDescent="0.2">
      <c r="B59" s="10" t="s">
        <v>74</v>
      </c>
      <c r="C59" s="11" t="s">
        <v>75</v>
      </c>
      <c r="D59" s="12">
        <f>D60</f>
        <v>1165271</v>
      </c>
      <c r="E59" s="12">
        <f t="shared" ref="E59:F59" si="30">E60</f>
        <v>1165271</v>
      </c>
      <c r="F59" s="12">
        <f t="shared" si="30"/>
        <v>1195027.7</v>
      </c>
      <c r="G59" s="9">
        <f t="shared" si="1"/>
        <v>1.0255362915579294</v>
      </c>
      <c r="H59" s="9">
        <f t="shared" si="2"/>
        <v>1.0255362915579294</v>
      </c>
    </row>
    <row r="60" spans="2:8" ht="191.25" x14ac:dyDescent="0.2">
      <c r="B60" s="10" t="s">
        <v>76</v>
      </c>
      <c r="C60" s="13" t="s">
        <v>75</v>
      </c>
      <c r="D60" s="12">
        <v>1165271</v>
      </c>
      <c r="E60" s="12">
        <v>1165271</v>
      </c>
      <c r="F60" s="12">
        <v>1195027.7</v>
      </c>
      <c r="G60" s="9">
        <f t="shared" si="1"/>
        <v>1.0255362915579294</v>
      </c>
      <c r="H60" s="9">
        <f t="shared" si="2"/>
        <v>1.0255362915579294</v>
      </c>
    </row>
    <row r="61" spans="2:8" ht="191.25" x14ac:dyDescent="0.2">
      <c r="B61" s="10" t="s">
        <v>77</v>
      </c>
      <c r="C61" s="11" t="s">
        <v>78</v>
      </c>
      <c r="D61" s="12">
        <f>D62</f>
        <v>42246</v>
      </c>
      <c r="E61" s="12">
        <f t="shared" ref="E61:F61" si="31">E62</f>
        <v>42246</v>
      </c>
      <c r="F61" s="12">
        <f t="shared" si="31"/>
        <v>43324.2</v>
      </c>
      <c r="G61" s="9">
        <f t="shared" si="1"/>
        <v>1.0255219429058371</v>
      </c>
      <c r="H61" s="9">
        <f t="shared" si="2"/>
        <v>1.0255219429058371</v>
      </c>
    </row>
    <row r="62" spans="2:8" ht="191.25" x14ac:dyDescent="0.2">
      <c r="B62" s="10" t="s">
        <v>79</v>
      </c>
      <c r="C62" s="13" t="s">
        <v>78</v>
      </c>
      <c r="D62" s="12">
        <v>42246</v>
      </c>
      <c r="E62" s="12">
        <v>42246</v>
      </c>
      <c r="F62" s="12">
        <v>43324.2</v>
      </c>
      <c r="G62" s="9">
        <f t="shared" si="1"/>
        <v>1.0255219429058371</v>
      </c>
      <c r="H62" s="9">
        <f t="shared" si="2"/>
        <v>1.0255219429058371</v>
      </c>
    </row>
    <row r="63" spans="2:8" ht="89.25" x14ac:dyDescent="0.2">
      <c r="B63" s="10" t="s">
        <v>80</v>
      </c>
      <c r="C63" s="11" t="s">
        <v>81</v>
      </c>
      <c r="D63" s="12">
        <f>D64</f>
        <v>5769.4</v>
      </c>
      <c r="E63" s="12">
        <f t="shared" ref="E63:F63" si="32">E64</f>
        <v>5769.4</v>
      </c>
      <c r="F63" s="12">
        <f t="shared" si="32"/>
        <v>5234.3</v>
      </c>
      <c r="G63" s="9">
        <f t="shared" si="1"/>
        <v>0.90725205393975117</v>
      </c>
      <c r="H63" s="9">
        <f t="shared" si="2"/>
        <v>0.90725205393975117</v>
      </c>
    </row>
    <row r="64" spans="2:8" ht="89.25" x14ac:dyDescent="0.2">
      <c r="B64" s="10" t="s">
        <v>82</v>
      </c>
      <c r="C64" s="13" t="s">
        <v>81</v>
      </c>
      <c r="D64" s="12">
        <v>5769.4</v>
      </c>
      <c r="E64" s="12">
        <v>5769.4</v>
      </c>
      <c r="F64" s="12">
        <v>5234.3</v>
      </c>
      <c r="G64" s="9">
        <f t="shared" si="1"/>
        <v>0.90725205393975117</v>
      </c>
      <c r="H64" s="9">
        <f t="shared" si="2"/>
        <v>0.90725205393975117</v>
      </c>
    </row>
    <row r="65" spans="2:8" ht="76.5" x14ac:dyDescent="0.2">
      <c r="B65" s="10" t="s">
        <v>83</v>
      </c>
      <c r="C65" s="11" t="s">
        <v>84</v>
      </c>
      <c r="D65" s="12">
        <f>D66</f>
        <v>11.2</v>
      </c>
      <c r="E65" s="12">
        <f t="shared" ref="E65:F65" si="33">E66</f>
        <v>11.2</v>
      </c>
      <c r="F65" s="12">
        <f t="shared" si="33"/>
        <v>-8.6999999999999993</v>
      </c>
      <c r="G65" s="9">
        <f t="shared" si="1"/>
        <v>-0.7767857142857143</v>
      </c>
      <c r="H65" s="9">
        <f t="shared" si="2"/>
        <v>-0.7767857142857143</v>
      </c>
    </row>
    <row r="66" spans="2:8" ht="76.5" x14ac:dyDescent="0.2">
      <c r="B66" s="10" t="s">
        <v>85</v>
      </c>
      <c r="C66" s="13" t="s">
        <v>84</v>
      </c>
      <c r="D66" s="12">
        <v>11.2</v>
      </c>
      <c r="E66" s="12">
        <v>11.2</v>
      </c>
      <c r="F66" s="12">
        <v>-8.6999999999999993</v>
      </c>
      <c r="G66" s="9">
        <f t="shared" si="1"/>
        <v>-0.7767857142857143</v>
      </c>
      <c r="H66" s="9">
        <f t="shared" si="2"/>
        <v>-0.7767857142857143</v>
      </c>
    </row>
    <row r="67" spans="2:8" ht="63.75" x14ac:dyDescent="0.2">
      <c r="B67" s="10" t="s">
        <v>86</v>
      </c>
      <c r="C67" s="11" t="s">
        <v>87</v>
      </c>
      <c r="D67" s="12">
        <f>D68</f>
        <v>362.5</v>
      </c>
      <c r="E67" s="12">
        <f>E68</f>
        <v>362.5</v>
      </c>
      <c r="F67" s="12">
        <f>F68</f>
        <v>205.7</v>
      </c>
      <c r="G67" s="9">
        <f t="shared" si="1"/>
        <v>0.56744827586206892</v>
      </c>
      <c r="H67" s="9">
        <f t="shared" si="2"/>
        <v>0.56744827586206892</v>
      </c>
    </row>
    <row r="68" spans="2:8" ht="63.75" x14ac:dyDescent="0.2">
      <c r="B68" s="10" t="s">
        <v>88</v>
      </c>
      <c r="C68" s="13" t="s">
        <v>87</v>
      </c>
      <c r="D68" s="12">
        <v>362.5</v>
      </c>
      <c r="E68" s="12">
        <v>362.5</v>
      </c>
      <c r="F68" s="12">
        <v>205.7</v>
      </c>
      <c r="G68" s="9">
        <f t="shared" si="1"/>
        <v>0.56744827586206892</v>
      </c>
      <c r="H68" s="9">
        <f t="shared" si="2"/>
        <v>0.56744827586206892</v>
      </c>
    </row>
    <row r="69" spans="2:8" ht="63.75" x14ac:dyDescent="0.2">
      <c r="B69" s="10" t="s">
        <v>89</v>
      </c>
      <c r="C69" s="11" t="s">
        <v>90</v>
      </c>
      <c r="D69" s="12">
        <f>D70</f>
        <v>2456.9</v>
      </c>
      <c r="E69" s="12">
        <f t="shared" ref="E69:F69" si="34">E70</f>
        <v>2456.9</v>
      </c>
      <c r="F69" s="12">
        <f t="shared" si="34"/>
        <v>2945.6</v>
      </c>
      <c r="G69" s="9">
        <f t="shared" si="1"/>
        <v>1.1989091945134112</v>
      </c>
      <c r="H69" s="9">
        <f t="shared" si="2"/>
        <v>1.1989091945134112</v>
      </c>
    </row>
    <row r="70" spans="2:8" ht="63.75" x14ac:dyDescent="0.2">
      <c r="B70" s="10" t="s">
        <v>91</v>
      </c>
      <c r="C70" s="13" t="s">
        <v>90</v>
      </c>
      <c r="D70" s="12">
        <v>2456.9</v>
      </c>
      <c r="E70" s="12">
        <v>2456.9</v>
      </c>
      <c r="F70" s="12">
        <v>2945.6</v>
      </c>
      <c r="G70" s="9">
        <f t="shared" si="1"/>
        <v>1.1989091945134112</v>
      </c>
      <c r="H70" s="9">
        <f t="shared" si="2"/>
        <v>1.1989091945134112</v>
      </c>
    </row>
    <row r="71" spans="2:8" ht="51" x14ac:dyDescent="0.2">
      <c r="B71" s="10" t="s">
        <v>92</v>
      </c>
      <c r="C71" s="11" t="s">
        <v>93</v>
      </c>
      <c r="D71" s="12">
        <f>D72+D74</f>
        <v>6069251</v>
      </c>
      <c r="E71" s="12">
        <f t="shared" ref="E71" si="35">E72+E74</f>
        <v>6069251</v>
      </c>
      <c r="F71" s="12">
        <f>F72+F74</f>
        <v>6435371.0999999996</v>
      </c>
      <c r="G71" s="9">
        <f t="shared" ref="G71:G133" si="36">F71/D71</f>
        <v>1.0603237697699435</v>
      </c>
      <c r="H71" s="9">
        <f t="shared" ref="H71:H133" si="37">F71/E71</f>
        <v>1.0603237697699435</v>
      </c>
    </row>
    <row r="72" spans="2:8" ht="76.5" x14ac:dyDescent="0.2">
      <c r="B72" s="10" t="s">
        <v>94</v>
      </c>
      <c r="C72" s="11" t="s">
        <v>95</v>
      </c>
      <c r="D72" s="12">
        <f>D73</f>
        <v>4097758</v>
      </c>
      <c r="E72" s="12">
        <f t="shared" ref="E72:F72" si="38">E73</f>
        <v>4097758</v>
      </c>
      <c r="F72" s="12">
        <f t="shared" si="38"/>
        <v>4345066.8</v>
      </c>
      <c r="G72" s="9">
        <f t="shared" si="36"/>
        <v>1.060352221873522</v>
      </c>
      <c r="H72" s="9">
        <f t="shared" si="37"/>
        <v>1.060352221873522</v>
      </c>
    </row>
    <row r="73" spans="2:8" ht="76.5" x14ac:dyDescent="0.2">
      <c r="B73" s="10" t="s">
        <v>96</v>
      </c>
      <c r="C73" s="13" t="s">
        <v>95</v>
      </c>
      <c r="D73" s="12">
        <v>4097758</v>
      </c>
      <c r="E73" s="12">
        <v>4097758</v>
      </c>
      <c r="F73" s="12">
        <v>4345066.8</v>
      </c>
      <c r="G73" s="9">
        <f t="shared" si="36"/>
        <v>1.060352221873522</v>
      </c>
      <c r="H73" s="9">
        <f t="shared" si="37"/>
        <v>1.060352221873522</v>
      </c>
    </row>
    <row r="74" spans="2:8" ht="76.5" x14ac:dyDescent="0.2">
      <c r="B74" s="10" t="s">
        <v>97</v>
      </c>
      <c r="C74" s="11" t="s">
        <v>98</v>
      </c>
      <c r="D74" s="12">
        <f>D75</f>
        <v>1971493</v>
      </c>
      <c r="E74" s="12">
        <f t="shared" ref="E74:F74" si="39">E75</f>
        <v>1971493</v>
      </c>
      <c r="F74" s="12">
        <f t="shared" si="39"/>
        <v>2090304.3</v>
      </c>
      <c r="G74" s="9">
        <f t="shared" si="36"/>
        <v>1.0602646319312319</v>
      </c>
      <c r="H74" s="9">
        <f t="shared" si="37"/>
        <v>1.0602646319312319</v>
      </c>
    </row>
    <row r="75" spans="2:8" ht="76.5" x14ac:dyDescent="0.2">
      <c r="B75" s="10" t="s">
        <v>99</v>
      </c>
      <c r="C75" s="13" t="s">
        <v>98</v>
      </c>
      <c r="D75" s="12">
        <v>1971493</v>
      </c>
      <c r="E75" s="12">
        <v>1971493</v>
      </c>
      <c r="F75" s="12">
        <v>2090304.3</v>
      </c>
      <c r="G75" s="9">
        <f t="shared" si="36"/>
        <v>1.0602646319312319</v>
      </c>
      <c r="H75" s="9">
        <f t="shared" si="37"/>
        <v>1.0602646319312319</v>
      </c>
    </row>
    <row r="76" spans="2:8" ht="63.75" x14ac:dyDescent="0.2">
      <c r="B76" s="10" t="s">
        <v>100</v>
      </c>
      <c r="C76" s="11" t="s">
        <v>101</v>
      </c>
      <c r="D76" s="12">
        <f>D77+D79</f>
        <v>33012</v>
      </c>
      <c r="E76" s="12">
        <f t="shared" ref="E76:F76" si="40">E77+E79</f>
        <v>33012</v>
      </c>
      <c r="F76" s="12">
        <f t="shared" si="40"/>
        <v>33611.199999999997</v>
      </c>
      <c r="G76" s="9">
        <f t="shared" si="36"/>
        <v>1.0181509754028837</v>
      </c>
      <c r="H76" s="9">
        <f t="shared" si="37"/>
        <v>1.0181509754028837</v>
      </c>
    </row>
    <row r="77" spans="2:8" ht="89.25" x14ac:dyDescent="0.2">
      <c r="B77" s="10" t="s">
        <v>102</v>
      </c>
      <c r="C77" s="11" t="s">
        <v>103</v>
      </c>
      <c r="D77" s="12">
        <f>D78</f>
        <v>22289</v>
      </c>
      <c r="E77" s="12">
        <f t="shared" ref="E77:F77" si="41">E78</f>
        <v>22289</v>
      </c>
      <c r="F77" s="12">
        <f t="shared" si="41"/>
        <v>22693.8</v>
      </c>
      <c r="G77" s="9">
        <f t="shared" si="36"/>
        <v>1.018161424918121</v>
      </c>
      <c r="H77" s="9">
        <f t="shared" si="37"/>
        <v>1.018161424918121</v>
      </c>
    </row>
    <row r="78" spans="2:8" ht="89.25" x14ac:dyDescent="0.2">
      <c r="B78" s="10" t="s">
        <v>104</v>
      </c>
      <c r="C78" s="13" t="s">
        <v>103</v>
      </c>
      <c r="D78" s="12">
        <v>22289</v>
      </c>
      <c r="E78" s="12">
        <v>22289</v>
      </c>
      <c r="F78" s="12">
        <v>22693.8</v>
      </c>
      <c r="G78" s="9">
        <f t="shared" si="36"/>
        <v>1.018161424918121</v>
      </c>
      <c r="H78" s="9">
        <f t="shared" si="37"/>
        <v>1.018161424918121</v>
      </c>
    </row>
    <row r="79" spans="2:8" ht="89.25" x14ac:dyDescent="0.2">
      <c r="B79" s="10" t="s">
        <v>105</v>
      </c>
      <c r="C79" s="11" t="s">
        <v>106</v>
      </c>
      <c r="D79" s="12">
        <f>D80</f>
        <v>10723</v>
      </c>
      <c r="E79" s="12">
        <f t="shared" ref="E79:F79" si="42">E80</f>
        <v>10723</v>
      </c>
      <c r="F79" s="12">
        <f t="shared" si="42"/>
        <v>10917.4</v>
      </c>
      <c r="G79" s="9">
        <f t="shared" si="36"/>
        <v>1.0181292548727034</v>
      </c>
      <c r="H79" s="9">
        <f t="shared" si="37"/>
        <v>1.0181292548727034</v>
      </c>
    </row>
    <row r="80" spans="2:8" ht="89.25" x14ac:dyDescent="0.2">
      <c r="B80" s="10" t="s">
        <v>107</v>
      </c>
      <c r="C80" s="13" t="s">
        <v>106</v>
      </c>
      <c r="D80" s="12">
        <v>10723</v>
      </c>
      <c r="E80" s="12">
        <v>10723</v>
      </c>
      <c r="F80" s="12">
        <v>10917.4</v>
      </c>
      <c r="G80" s="9">
        <f t="shared" si="36"/>
        <v>1.0181292548727034</v>
      </c>
      <c r="H80" s="9">
        <f t="shared" si="37"/>
        <v>1.0181292548727034</v>
      </c>
    </row>
    <row r="81" spans="2:8" ht="51" x14ac:dyDescent="0.2">
      <c r="B81" s="10" t="s">
        <v>108</v>
      </c>
      <c r="C81" s="11" t="s">
        <v>109</v>
      </c>
      <c r="D81" s="12">
        <f>D82+D84</f>
        <v>6864121</v>
      </c>
      <c r="E81" s="12">
        <f t="shared" ref="E81:F81" si="43">E82+E84</f>
        <v>6864121</v>
      </c>
      <c r="F81" s="12">
        <f t="shared" si="43"/>
        <v>6651458.1999999993</v>
      </c>
      <c r="G81" s="9">
        <f t="shared" si="36"/>
        <v>0.96901820349612122</v>
      </c>
      <c r="H81" s="9">
        <f t="shared" si="37"/>
        <v>0.96901820349612122</v>
      </c>
    </row>
    <row r="82" spans="2:8" ht="76.5" x14ac:dyDescent="0.2">
      <c r="B82" s="10" t="s">
        <v>110</v>
      </c>
      <c r="C82" s="11" t="s">
        <v>111</v>
      </c>
      <c r="D82" s="12">
        <f>D83</f>
        <v>4634416</v>
      </c>
      <c r="E82" s="12">
        <f t="shared" ref="E82:F82" si="44">E83</f>
        <v>4634416</v>
      </c>
      <c r="F82" s="12">
        <f t="shared" si="44"/>
        <v>4490965.5999999996</v>
      </c>
      <c r="G82" s="9">
        <f t="shared" si="36"/>
        <v>0.96904671483958271</v>
      </c>
      <c r="H82" s="9">
        <f t="shared" si="37"/>
        <v>0.96904671483958271</v>
      </c>
    </row>
    <row r="83" spans="2:8" ht="76.5" x14ac:dyDescent="0.2">
      <c r="B83" s="10" t="s">
        <v>112</v>
      </c>
      <c r="C83" s="13" t="s">
        <v>111</v>
      </c>
      <c r="D83" s="12">
        <v>4634416</v>
      </c>
      <c r="E83" s="12">
        <v>4634416</v>
      </c>
      <c r="F83" s="12">
        <v>4490965.5999999996</v>
      </c>
      <c r="G83" s="9">
        <f t="shared" si="36"/>
        <v>0.96904671483958271</v>
      </c>
      <c r="H83" s="9">
        <f t="shared" si="37"/>
        <v>0.96904671483958271</v>
      </c>
    </row>
    <row r="84" spans="2:8" ht="76.5" x14ac:dyDescent="0.2">
      <c r="B84" s="10" t="s">
        <v>113</v>
      </c>
      <c r="C84" s="11" t="s">
        <v>114</v>
      </c>
      <c r="D84" s="12">
        <f>D85</f>
        <v>2229705</v>
      </c>
      <c r="E84" s="12">
        <f t="shared" ref="E84:F84" si="45">E85</f>
        <v>2229705</v>
      </c>
      <c r="F84" s="12">
        <f t="shared" si="45"/>
        <v>2160492.6</v>
      </c>
      <c r="G84" s="9">
        <f t="shared" si="36"/>
        <v>0.96895894299918606</v>
      </c>
      <c r="H84" s="9">
        <f t="shared" si="37"/>
        <v>0.96895894299918606</v>
      </c>
    </row>
    <row r="85" spans="2:8" ht="76.5" x14ac:dyDescent="0.2">
      <c r="B85" s="10" t="s">
        <v>115</v>
      </c>
      <c r="C85" s="13" t="s">
        <v>114</v>
      </c>
      <c r="D85" s="12">
        <v>2229705</v>
      </c>
      <c r="E85" s="12">
        <v>2229705</v>
      </c>
      <c r="F85" s="12">
        <v>2160492.6</v>
      </c>
      <c r="G85" s="9">
        <f t="shared" si="36"/>
        <v>0.96895894299918606</v>
      </c>
      <c r="H85" s="9">
        <f t="shared" si="37"/>
        <v>0.96895894299918606</v>
      </c>
    </row>
    <row r="86" spans="2:8" ht="51" x14ac:dyDescent="0.2">
      <c r="B86" s="10" t="s">
        <v>116</v>
      </c>
      <c r="C86" s="11" t="s">
        <v>117</v>
      </c>
      <c r="D86" s="12">
        <f>D87+D89</f>
        <v>-702496</v>
      </c>
      <c r="E86" s="12">
        <f t="shared" ref="E86:F86" si="46">E87+E89</f>
        <v>-702496</v>
      </c>
      <c r="F86" s="12">
        <f t="shared" si="46"/>
        <v>-700648.9</v>
      </c>
      <c r="G86" s="9">
        <f t="shared" si="36"/>
        <v>0.99737066118525941</v>
      </c>
      <c r="H86" s="9">
        <f t="shared" si="37"/>
        <v>0.99737066118525941</v>
      </c>
    </row>
    <row r="87" spans="2:8" ht="76.5" x14ac:dyDescent="0.2">
      <c r="B87" s="10" t="s">
        <v>118</v>
      </c>
      <c r="C87" s="11" t="s">
        <v>119</v>
      </c>
      <c r="D87" s="12">
        <f>D88</f>
        <v>-474304</v>
      </c>
      <c r="E87" s="12">
        <f t="shared" ref="E87:F87" si="47">E88</f>
        <v>-474304</v>
      </c>
      <c r="F87" s="12">
        <f t="shared" si="47"/>
        <v>-473067.7</v>
      </c>
      <c r="G87" s="9">
        <f t="shared" si="36"/>
        <v>0.99739344386722439</v>
      </c>
      <c r="H87" s="9">
        <f t="shared" si="37"/>
        <v>0.99739344386722439</v>
      </c>
    </row>
    <row r="88" spans="2:8" ht="76.5" x14ac:dyDescent="0.2">
      <c r="B88" s="10" t="s">
        <v>120</v>
      </c>
      <c r="C88" s="13" t="s">
        <v>119</v>
      </c>
      <c r="D88" s="12">
        <v>-474304</v>
      </c>
      <c r="E88" s="12">
        <v>-474304</v>
      </c>
      <c r="F88" s="12">
        <v>-473067.7</v>
      </c>
      <c r="G88" s="9">
        <f t="shared" si="36"/>
        <v>0.99739344386722439</v>
      </c>
      <c r="H88" s="9">
        <f t="shared" si="37"/>
        <v>0.99739344386722439</v>
      </c>
    </row>
    <row r="89" spans="2:8" ht="76.5" x14ac:dyDescent="0.2">
      <c r="B89" s="10" t="s">
        <v>121</v>
      </c>
      <c r="C89" s="11" t="s">
        <v>122</v>
      </c>
      <c r="D89" s="12">
        <f>D90</f>
        <v>-228192</v>
      </c>
      <c r="E89" s="12">
        <f t="shared" ref="E89:F89" si="48">E90</f>
        <v>-228192</v>
      </c>
      <c r="F89" s="12">
        <f t="shared" si="48"/>
        <v>-227581.2</v>
      </c>
      <c r="G89" s="9">
        <f t="shared" si="36"/>
        <v>0.99732330668910396</v>
      </c>
      <c r="H89" s="9">
        <f t="shared" si="37"/>
        <v>0.99732330668910396</v>
      </c>
    </row>
    <row r="90" spans="2:8" ht="76.5" x14ac:dyDescent="0.2">
      <c r="B90" s="10" t="s">
        <v>123</v>
      </c>
      <c r="C90" s="13" t="s">
        <v>122</v>
      </c>
      <c r="D90" s="12">
        <v>-228192</v>
      </c>
      <c r="E90" s="12">
        <v>-228192</v>
      </c>
      <c r="F90" s="12">
        <v>-227581.2</v>
      </c>
      <c r="G90" s="9">
        <f t="shared" si="36"/>
        <v>0.99732330668910396</v>
      </c>
      <c r="H90" s="9">
        <f t="shared" si="37"/>
        <v>0.99732330668910396</v>
      </c>
    </row>
    <row r="91" spans="2:8" x14ac:dyDescent="0.2">
      <c r="B91" s="6" t="s">
        <v>124</v>
      </c>
      <c r="C91" s="7" t="s">
        <v>125</v>
      </c>
      <c r="D91" s="8">
        <f>D92+D105+D108</f>
        <v>19557556</v>
      </c>
      <c r="E91" s="8">
        <f t="shared" ref="E91:F91" si="49">E92+E105+E108</f>
        <v>19557556</v>
      </c>
      <c r="F91" s="8">
        <f t="shared" si="49"/>
        <v>18976855.399999999</v>
      </c>
      <c r="G91" s="9">
        <f t="shared" si="36"/>
        <v>0.9703081202988757</v>
      </c>
      <c r="H91" s="9">
        <f t="shared" si="37"/>
        <v>0.9703081202988757</v>
      </c>
    </row>
    <row r="92" spans="2:8" ht="25.5" x14ac:dyDescent="0.2">
      <c r="B92" s="6" t="s">
        <v>126</v>
      </c>
      <c r="C92" s="7" t="s">
        <v>127</v>
      </c>
      <c r="D92" s="8">
        <f>D93+D98+D103</f>
        <v>18870911</v>
      </c>
      <c r="E92" s="8">
        <f t="shared" ref="E92:F92" si="50">E93+E98+E103</f>
        <v>18870911</v>
      </c>
      <c r="F92" s="8">
        <f t="shared" si="50"/>
        <v>18234276.399999999</v>
      </c>
      <c r="G92" s="9">
        <f t="shared" si="36"/>
        <v>0.96626370608181023</v>
      </c>
      <c r="H92" s="9">
        <f t="shared" si="37"/>
        <v>0.96626370608181023</v>
      </c>
    </row>
    <row r="93" spans="2:8" ht="25.5" x14ac:dyDescent="0.2">
      <c r="B93" s="10" t="s">
        <v>128</v>
      </c>
      <c r="C93" s="11" t="s">
        <v>129</v>
      </c>
      <c r="D93" s="12">
        <f>D94+D96</f>
        <v>12832219</v>
      </c>
      <c r="E93" s="12">
        <f t="shared" ref="E93:F93" si="51">E94+E96</f>
        <v>12832219</v>
      </c>
      <c r="F93" s="12">
        <f t="shared" si="51"/>
        <v>12896618</v>
      </c>
      <c r="G93" s="9">
        <f t="shared" si="36"/>
        <v>1.0050185396617686</v>
      </c>
      <c r="H93" s="9">
        <f t="shared" si="37"/>
        <v>1.0050185396617686</v>
      </c>
    </row>
    <row r="94" spans="2:8" ht="25.5" x14ac:dyDescent="0.2">
      <c r="B94" s="10" t="s">
        <v>130</v>
      </c>
      <c r="C94" s="11" t="s">
        <v>129</v>
      </c>
      <c r="D94" s="12">
        <f>D95</f>
        <v>12832219</v>
      </c>
      <c r="E94" s="12">
        <f t="shared" ref="E94:F94" si="52">E95</f>
        <v>12832219</v>
      </c>
      <c r="F94" s="12">
        <f t="shared" si="52"/>
        <v>12897440.9</v>
      </c>
      <c r="G94" s="9">
        <f t="shared" si="36"/>
        <v>1.0050826673079691</v>
      </c>
      <c r="H94" s="9">
        <f t="shared" si="37"/>
        <v>1.0050826673079691</v>
      </c>
    </row>
    <row r="95" spans="2:8" ht="25.5" x14ac:dyDescent="0.2">
      <c r="B95" s="10" t="s">
        <v>131</v>
      </c>
      <c r="C95" s="13" t="s">
        <v>129</v>
      </c>
      <c r="D95" s="12">
        <v>12832219</v>
      </c>
      <c r="E95" s="12">
        <v>12832219</v>
      </c>
      <c r="F95" s="12">
        <v>12897440.9</v>
      </c>
      <c r="G95" s="9">
        <f t="shared" si="36"/>
        <v>1.0050826673079691</v>
      </c>
      <c r="H95" s="9">
        <f t="shared" si="37"/>
        <v>1.0050826673079691</v>
      </c>
    </row>
    <row r="96" spans="2:8" ht="38.25" x14ac:dyDescent="0.2">
      <c r="B96" s="10" t="s">
        <v>132</v>
      </c>
      <c r="C96" s="11" t="s">
        <v>133</v>
      </c>
      <c r="D96" s="12">
        <f>D97</f>
        <v>0</v>
      </c>
      <c r="E96" s="12">
        <f t="shared" ref="E96:F96" si="53">E97</f>
        <v>0</v>
      </c>
      <c r="F96" s="12">
        <f t="shared" si="53"/>
        <v>-822.9</v>
      </c>
      <c r="G96" s="9">
        <v>0</v>
      </c>
      <c r="H96" s="9">
        <v>0</v>
      </c>
    </row>
    <row r="97" spans="2:8" ht="38.25" x14ac:dyDescent="0.2">
      <c r="B97" s="10" t="s">
        <v>833</v>
      </c>
      <c r="C97" s="11" t="s">
        <v>133</v>
      </c>
      <c r="D97" s="12">
        <v>0</v>
      </c>
      <c r="E97" s="12">
        <v>0</v>
      </c>
      <c r="F97" s="12">
        <v>-822.9</v>
      </c>
      <c r="G97" s="9">
        <v>0</v>
      </c>
      <c r="H97" s="9">
        <v>0</v>
      </c>
    </row>
    <row r="98" spans="2:8" ht="25.5" x14ac:dyDescent="0.2">
      <c r="B98" s="10" t="s">
        <v>134</v>
      </c>
      <c r="C98" s="11" t="s">
        <v>135</v>
      </c>
      <c r="D98" s="12">
        <f>D99+D102</f>
        <v>6038692</v>
      </c>
      <c r="E98" s="12">
        <f t="shared" ref="E98:F98" si="54">E99+E102</f>
        <v>6038692</v>
      </c>
      <c r="F98" s="12">
        <f t="shared" si="54"/>
        <v>5338187.5</v>
      </c>
      <c r="G98" s="9">
        <f t="shared" si="36"/>
        <v>0.88399731266307335</v>
      </c>
      <c r="H98" s="9">
        <f t="shared" si="37"/>
        <v>0.88399731266307335</v>
      </c>
    </row>
    <row r="99" spans="2:8" ht="51" x14ac:dyDescent="0.2">
      <c r="B99" s="10" t="s">
        <v>136</v>
      </c>
      <c r="C99" s="11" t="s">
        <v>137</v>
      </c>
      <c r="D99" s="12">
        <f>D100</f>
        <v>6038692</v>
      </c>
      <c r="E99" s="12">
        <f t="shared" ref="E99:F99" si="55">E100</f>
        <v>6038692</v>
      </c>
      <c r="F99" s="12">
        <f t="shared" si="55"/>
        <v>5340227.5</v>
      </c>
      <c r="G99" s="9">
        <f t="shared" si="36"/>
        <v>0.88433513416481579</v>
      </c>
      <c r="H99" s="9">
        <f t="shared" si="37"/>
        <v>0.88433513416481579</v>
      </c>
    </row>
    <row r="100" spans="2:8" ht="51" x14ac:dyDescent="0.2">
      <c r="B100" s="10" t="s">
        <v>138</v>
      </c>
      <c r="C100" s="13" t="s">
        <v>137</v>
      </c>
      <c r="D100" s="12">
        <v>6038692</v>
      </c>
      <c r="E100" s="12">
        <v>6038692</v>
      </c>
      <c r="F100" s="12">
        <v>5340227.5</v>
      </c>
      <c r="G100" s="9">
        <f t="shared" si="36"/>
        <v>0.88433513416481579</v>
      </c>
      <c r="H100" s="9">
        <f t="shared" si="37"/>
        <v>0.88433513416481579</v>
      </c>
    </row>
    <row r="101" spans="2:8" ht="38.25" x14ac:dyDescent="0.2">
      <c r="B101" s="10" t="s">
        <v>139</v>
      </c>
      <c r="C101" s="11" t="s">
        <v>140</v>
      </c>
      <c r="D101" s="12">
        <f>D102</f>
        <v>0</v>
      </c>
      <c r="E101" s="12">
        <f t="shared" ref="E101:F101" si="56">E102</f>
        <v>0</v>
      </c>
      <c r="F101" s="12">
        <f t="shared" si="56"/>
        <v>-2040</v>
      </c>
      <c r="G101" s="9">
        <v>0</v>
      </c>
      <c r="H101" s="9">
        <v>0</v>
      </c>
    </row>
    <row r="102" spans="2:8" ht="38.25" x14ac:dyDescent="0.2">
      <c r="B102" s="10" t="s">
        <v>834</v>
      </c>
      <c r="C102" s="11" t="s">
        <v>140</v>
      </c>
      <c r="D102" s="12">
        <v>0</v>
      </c>
      <c r="E102" s="12">
        <v>0</v>
      </c>
      <c r="F102" s="12">
        <v>-2040</v>
      </c>
      <c r="G102" s="9">
        <v>0</v>
      </c>
      <c r="H102" s="9">
        <v>0</v>
      </c>
    </row>
    <row r="103" spans="2:8" ht="25.5" x14ac:dyDescent="0.2">
      <c r="B103" s="10" t="s">
        <v>141</v>
      </c>
      <c r="C103" s="11" t="s">
        <v>142</v>
      </c>
      <c r="D103" s="12">
        <f>D104</f>
        <v>0</v>
      </c>
      <c r="E103" s="12">
        <f t="shared" ref="E103:F103" si="57">E104</f>
        <v>0</v>
      </c>
      <c r="F103" s="12">
        <f t="shared" si="57"/>
        <v>-529.1</v>
      </c>
      <c r="G103" s="9">
        <v>0</v>
      </c>
      <c r="H103" s="9">
        <v>0</v>
      </c>
    </row>
    <row r="104" spans="2:8" ht="25.5" x14ac:dyDescent="0.2">
      <c r="B104" s="10" t="s">
        <v>835</v>
      </c>
      <c r="C104" s="11" t="s">
        <v>142</v>
      </c>
      <c r="D104" s="12">
        <v>0</v>
      </c>
      <c r="E104" s="12">
        <v>0</v>
      </c>
      <c r="F104" s="12">
        <v>-529.1</v>
      </c>
      <c r="G104" s="9">
        <v>0</v>
      </c>
      <c r="H104" s="9">
        <v>0</v>
      </c>
    </row>
    <row r="105" spans="2:8" x14ac:dyDescent="0.2">
      <c r="B105" s="6" t="s">
        <v>143</v>
      </c>
      <c r="C105" s="7" t="s">
        <v>144</v>
      </c>
      <c r="D105" s="8">
        <f>D106</f>
        <v>0</v>
      </c>
      <c r="E105" s="8">
        <f t="shared" ref="E105:F105" si="58">E106</f>
        <v>0</v>
      </c>
      <c r="F105" s="8">
        <f t="shared" si="58"/>
        <v>-1.6</v>
      </c>
      <c r="G105" s="9">
        <v>0</v>
      </c>
      <c r="H105" s="9">
        <v>0</v>
      </c>
    </row>
    <row r="106" spans="2:8" ht="25.5" x14ac:dyDescent="0.2">
      <c r="B106" s="10" t="s">
        <v>145</v>
      </c>
      <c r="C106" s="11" t="s">
        <v>146</v>
      </c>
      <c r="D106" s="12">
        <f>D107</f>
        <v>0</v>
      </c>
      <c r="E106" s="12">
        <f t="shared" ref="E106:F106" si="59">E107</f>
        <v>0</v>
      </c>
      <c r="F106" s="12">
        <f t="shared" si="59"/>
        <v>-1.6</v>
      </c>
      <c r="G106" s="9">
        <v>0</v>
      </c>
      <c r="H106" s="9">
        <v>0</v>
      </c>
    </row>
    <row r="107" spans="2:8" ht="25.5" x14ac:dyDescent="0.2">
      <c r="B107" s="10" t="s">
        <v>836</v>
      </c>
      <c r="C107" s="11" t="s">
        <v>146</v>
      </c>
      <c r="D107" s="12">
        <v>0</v>
      </c>
      <c r="E107" s="12">
        <v>0</v>
      </c>
      <c r="F107" s="12">
        <v>-1.6</v>
      </c>
      <c r="G107" s="9">
        <v>0</v>
      </c>
      <c r="H107" s="9">
        <v>0</v>
      </c>
    </row>
    <row r="108" spans="2:8" x14ac:dyDescent="0.2">
      <c r="B108" s="6" t="s">
        <v>147</v>
      </c>
      <c r="C108" s="7" t="s">
        <v>148</v>
      </c>
      <c r="D108" s="8">
        <f>D109</f>
        <v>686645</v>
      </c>
      <c r="E108" s="8">
        <f t="shared" ref="E108:F108" si="60">E109</f>
        <v>686645</v>
      </c>
      <c r="F108" s="8">
        <f t="shared" si="60"/>
        <v>742580.6</v>
      </c>
      <c r="G108" s="9">
        <f t="shared" si="36"/>
        <v>1.0814621820591426</v>
      </c>
      <c r="H108" s="9">
        <f t="shared" si="37"/>
        <v>1.0814621820591426</v>
      </c>
    </row>
    <row r="109" spans="2:8" x14ac:dyDescent="0.2">
      <c r="B109" s="10" t="s">
        <v>149</v>
      </c>
      <c r="C109" s="13" t="s">
        <v>148</v>
      </c>
      <c r="D109" s="12">
        <v>686645</v>
      </c>
      <c r="E109" s="12">
        <v>686645</v>
      </c>
      <c r="F109" s="12">
        <v>742580.6</v>
      </c>
      <c r="G109" s="9">
        <f t="shared" si="36"/>
        <v>1.0814621820591426</v>
      </c>
      <c r="H109" s="9">
        <f t="shared" si="37"/>
        <v>1.0814621820591426</v>
      </c>
    </row>
    <row r="110" spans="2:8" x14ac:dyDescent="0.2">
      <c r="B110" s="6" t="s">
        <v>150</v>
      </c>
      <c r="C110" s="7" t="s">
        <v>151</v>
      </c>
      <c r="D110" s="8">
        <f>D111+D116+D121</f>
        <v>14708947</v>
      </c>
      <c r="E110" s="8">
        <f t="shared" ref="E110:F110" si="61">E111+E116+E121</f>
        <v>14708947</v>
      </c>
      <c r="F110" s="8">
        <f t="shared" si="61"/>
        <v>14217077.9</v>
      </c>
      <c r="G110" s="9">
        <f t="shared" si="36"/>
        <v>0.96655986998933374</v>
      </c>
      <c r="H110" s="9">
        <f t="shared" si="37"/>
        <v>0.96655986998933374</v>
      </c>
    </row>
    <row r="111" spans="2:8" x14ac:dyDescent="0.2">
      <c r="B111" s="6" t="s">
        <v>152</v>
      </c>
      <c r="C111" s="7" t="s">
        <v>153</v>
      </c>
      <c r="D111" s="8">
        <f>D112+D114</f>
        <v>12032020.4</v>
      </c>
      <c r="E111" s="8">
        <f t="shared" ref="E111:F111" si="62">E112+E114</f>
        <v>12032020.4</v>
      </c>
      <c r="F111" s="8">
        <f t="shared" si="62"/>
        <v>11573028.5</v>
      </c>
      <c r="G111" s="9">
        <f t="shared" si="36"/>
        <v>0.96185246660652268</v>
      </c>
      <c r="H111" s="9">
        <f t="shared" si="37"/>
        <v>0.96185246660652268</v>
      </c>
    </row>
    <row r="112" spans="2:8" ht="25.5" x14ac:dyDescent="0.2">
      <c r="B112" s="10" t="s">
        <v>154</v>
      </c>
      <c r="C112" s="11" t="s">
        <v>155</v>
      </c>
      <c r="D112" s="12">
        <f>D113</f>
        <v>11809108.6</v>
      </c>
      <c r="E112" s="12">
        <f t="shared" ref="E112:F112" si="63">E113</f>
        <v>11809108.6</v>
      </c>
      <c r="F112" s="12">
        <f t="shared" si="63"/>
        <v>11307953.4</v>
      </c>
      <c r="G112" s="9">
        <f t="shared" si="36"/>
        <v>0.95756197889483385</v>
      </c>
      <c r="H112" s="9">
        <f t="shared" si="37"/>
        <v>0.95756197889483385</v>
      </c>
    </row>
    <row r="113" spans="2:8" ht="25.5" x14ac:dyDescent="0.2">
      <c r="B113" s="10" t="s">
        <v>156</v>
      </c>
      <c r="C113" s="13" t="s">
        <v>155</v>
      </c>
      <c r="D113" s="12">
        <v>11809108.6</v>
      </c>
      <c r="E113" s="12">
        <v>11809108.6</v>
      </c>
      <c r="F113" s="12">
        <v>11307953.4</v>
      </c>
      <c r="G113" s="9">
        <f t="shared" si="36"/>
        <v>0.95756197889483385</v>
      </c>
      <c r="H113" s="9">
        <f t="shared" si="37"/>
        <v>0.95756197889483385</v>
      </c>
    </row>
    <row r="114" spans="2:8" ht="25.5" x14ac:dyDescent="0.2">
      <c r="B114" s="10" t="s">
        <v>157</v>
      </c>
      <c r="C114" s="11" t="s">
        <v>158</v>
      </c>
      <c r="D114" s="12">
        <f>D115</f>
        <v>222911.8</v>
      </c>
      <c r="E114" s="12">
        <f t="shared" ref="E114:F114" si="64">E115</f>
        <v>222911.8</v>
      </c>
      <c r="F114" s="12">
        <f t="shared" si="64"/>
        <v>265075.09999999998</v>
      </c>
      <c r="G114" s="9">
        <f t="shared" si="36"/>
        <v>1.1891479051355738</v>
      </c>
      <c r="H114" s="9">
        <f t="shared" si="37"/>
        <v>1.1891479051355738</v>
      </c>
    </row>
    <row r="115" spans="2:8" ht="25.5" x14ac:dyDescent="0.2">
      <c r="B115" s="10" t="s">
        <v>159</v>
      </c>
      <c r="C115" s="13" t="s">
        <v>158</v>
      </c>
      <c r="D115" s="12">
        <v>222911.8</v>
      </c>
      <c r="E115" s="12">
        <v>222911.8</v>
      </c>
      <c r="F115" s="12">
        <v>265075.09999999998</v>
      </c>
      <c r="G115" s="9">
        <f t="shared" si="36"/>
        <v>1.1891479051355738</v>
      </c>
      <c r="H115" s="9">
        <f t="shared" si="37"/>
        <v>1.1891479051355738</v>
      </c>
    </row>
    <row r="116" spans="2:8" x14ac:dyDescent="0.2">
      <c r="B116" s="6" t="s">
        <v>160</v>
      </c>
      <c r="C116" s="7" t="s">
        <v>161</v>
      </c>
      <c r="D116" s="8">
        <f>D117+D119</f>
        <v>2673902.5999999996</v>
      </c>
      <c r="E116" s="8">
        <f t="shared" ref="E116:F116" si="65">E117+E119</f>
        <v>2673902.5999999996</v>
      </c>
      <c r="F116" s="8">
        <f t="shared" si="65"/>
        <v>2641016.5</v>
      </c>
      <c r="G116" s="9">
        <f t="shared" si="36"/>
        <v>0.98770108529757228</v>
      </c>
      <c r="H116" s="9">
        <f t="shared" si="37"/>
        <v>0.98770108529757228</v>
      </c>
    </row>
    <row r="117" spans="2:8" x14ac:dyDescent="0.2">
      <c r="B117" s="10" t="s">
        <v>162</v>
      </c>
      <c r="C117" s="11" t="s">
        <v>163</v>
      </c>
      <c r="D117" s="12">
        <f>D118</f>
        <v>475758.3</v>
      </c>
      <c r="E117" s="12">
        <f t="shared" ref="E117:F117" si="66">E118</f>
        <v>475758.3</v>
      </c>
      <c r="F117" s="12">
        <f t="shared" si="66"/>
        <v>518249.7</v>
      </c>
      <c r="G117" s="9">
        <f t="shared" si="36"/>
        <v>1.089312997797411</v>
      </c>
      <c r="H117" s="9">
        <f t="shared" si="37"/>
        <v>1.089312997797411</v>
      </c>
    </row>
    <row r="118" spans="2:8" x14ac:dyDescent="0.2">
      <c r="B118" s="10" t="s">
        <v>164</v>
      </c>
      <c r="C118" s="13" t="s">
        <v>163</v>
      </c>
      <c r="D118" s="12">
        <v>475758.3</v>
      </c>
      <c r="E118" s="12">
        <v>475758.3</v>
      </c>
      <c r="F118" s="12">
        <v>518249.7</v>
      </c>
      <c r="G118" s="9">
        <f t="shared" si="36"/>
        <v>1.089312997797411</v>
      </c>
      <c r="H118" s="9">
        <f t="shared" si="37"/>
        <v>1.089312997797411</v>
      </c>
    </row>
    <row r="119" spans="2:8" x14ac:dyDescent="0.2">
      <c r="B119" s="10" t="s">
        <v>165</v>
      </c>
      <c r="C119" s="11" t="s">
        <v>166</v>
      </c>
      <c r="D119" s="12">
        <f>D120</f>
        <v>2198144.2999999998</v>
      </c>
      <c r="E119" s="12">
        <f t="shared" ref="E119:F119" si="67">E120</f>
        <v>2198144.2999999998</v>
      </c>
      <c r="F119" s="12">
        <f t="shared" si="67"/>
        <v>2122766.7999999998</v>
      </c>
      <c r="G119" s="9">
        <f t="shared" si="36"/>
        <v>0.965708575183167</v>
      </c>
      <c r="H119" s="9">
        <f t="shared" si="37"/>
        <v>0.965708575183167</v>
      </c>
    </row>
    <row r="120" spans="2:8" x14ac:dyDescent="0.2">
      <c r="B120" s="10" t="s">
        <v>167</v>
      </c>
      <c r="C120" s="13" t="s">
        <v>166</v>
      </c>
      <c r="D120" s="12">
        <v>2198144.2999999998</v>
      </c>
      <c r="E120" s="12">
        <v>2198144.2999999998</v>
      </c>
      <c r="F120" s="12">
        <v>2122766.7999999998</v>
      </c>
      <c r="G120" s="9">
        <f t="shared" si="36"/>
        <v>0.965708575183167</v>
      </c>
      <c r="H120" s="9">
        <f t="shared" si="37"/>
        <v>0.965708575183167</v>
      </c>
    </row>
    <row r="121" spans="2:8" ht="14.25" customHeight="1" x14ac:dyDescent="0.2">
      <c r="B121" s="6" t="s">
        <v>168</v>
      </c>
      <c r="C121" s="7" t="s">
        <v>169</v>
      </c>
      <c r="D121" s="8">
        <f>D122</f>
        <v>3024</v>
      </c>
      <c r="E121" s="8">
        <f t="shared" ref="E121:F121" si="68">E122</f>
        <v>3024</v>
      </c>
      <c r="F121" s="8">
        <f t="shared" si="68"/>
        <v>3032.9</v>
      </c>
      <c r="G121" s="9">
        <f t="shared" si="36"/>
        <v>1.0029431216931217</v>
      </c>
      <c r="H121" s="9">
        <f t="shared" si="37"/>
        <v>1.0029431216931217</v>
      </c>
    </row>
    <row r="122" spans="2:8" x14ac:dyDescent="0.2">
      <c r="B122" s="10" t="s">
        <v>170</v>
      </c>
      <c r="C122" s="13" t="s">
        <v>169</v>
      </c>
      <c r="D122" s="12">
        <v>3024</v>
      </c>
      <c r="E122" s="12">
        <v>3024</v>
      </c>
      <c r="F122" s="12">
        <v>3032.9</v>
      </c>
      <c r="G122" s="9">
        <f t="shared" si="36"/>
        <v>1.0029431216931217</v>
      </c>
      <c r="H122" s="9">
        <f t="shared" si="37"/>
        <v>1.0029431216931217</v>
      </c>
    </row>
    <row r="123" spans="2:8" ht="25.5" x14ac:dyDescent="0.2">
      <c r="B123" s="6" t="s">
        <v>171</v>
      </c>
      <c r="C123" s="7" t="s">
        <v>172</v>
      </c>
      <c r="D123" s="8">
        <f>D124+D131</f>
        <v>2523435.1999999997</v>
      </c>
      <c r="E123" s="8">
        <f t="shared" ref="E123:F123" si="69">E124+E131</f>
        <v>2523435.1999999997</v>
      </c>
      <c r="F123" s="8">
        <f t="shared" si="69"/>
        <v>3038324.6999999997</v>
      </c>
      <c r="G123" s="9">
        <f t="shared" si="36"/>
        <v>1.2040430838089284</v>
      </c>
      <c r="H123" s="9">
        <f t="shared" si="37"/>
        <v>1.2040430838089284</v>
      </c>
    </row>
    <row r="124" spans="2:8" x14ac:dyDescent="0.2">
      <c r="B124" s="6" t="s">
        <v>173</v>
      </c>
      <c r="C124" s="7" t="s">
        <v>174</v>
      </c>
      <c r="D124" s="8">
        <f>D125+D127+D129</f>
        <v>2516947.6999999997</v>
      </c>
      <c r="E124" s="8">
        <f t="shared" ref="E124:F124" si="70">E125+E127+E129</f>
        <v>2516947.6999999997</v>
      </c>
      <c r="F124" s="8">
        <f t="shared" si="70"/>
        <v>3030511.9</v>
      </c>
      <c r="G124" s="9">
        <f t="shared" si="36"/>
        <v>1.2040424598413388</v>
      </c>
      <c r="H124" s="9">
        <f t="shared" si="37"/>
        <v>1.2040424598413388</v>
      </c>
    </row>
    <row r="125" spans="2:8" x14ac:dyDescent="0.2">
      <c r="B125" s="10" t="s">
        <v>175</v>
      </c>
      <c r="C125" s="11" t="s">
        <v>176</v>
      </c>
      <c r="D125" s="12">
        <f>D126</f>
        <v>338116.5</v>
      </c>
      <c r="E125" s="12">
        <f t="shared" ref="E125:F125" si="71">E126</f>
        <v>338116.5</v>
      </c>
      <c r="F125" s="12">
        <f t="shared" si="71"/>
        <v>439902.9</v>
      </c>
      <c r="G125" s="9">
        <f t="shared" si="36"/>
        <v>1.3010394346327376</v>
      </c>
      <c r="H125" s="9">
        <f t="shared" si="37"/>
        <v>1.3010394346327376</v>
      </c>
    </row>
    <row r="126" spans="2:8" x14ac:dyDescent="0.2">
      <c r="B126" s="10" t="s">
        <v>177</v>
      </c>
      <c r="C126" s="13" t="s">
        <v>176</v>
      </c>
      <c r="D126" s="12">
        <v>338116.5</v>
      </c>
      <c r="E126" s="12">
        <v>338116.5</v>
      </c>
      <c r="F126" s="12">
        <v>439902.9</v>
      </c>
      <c r="G126" s="9">
        <f t="shared" si="36"/>
        <v>1.3010394346327376</v>
      </c>
      <c r="H126" s="9">
        <f t="shared" si="37"/>
        <v>1.3010394346327376</v>
      </c>
    </row>
    <row r="127" spans="2:8" ht="89.25" x14ac:dyDescent="0.2">
      <c r="B127" s="10" t="s">
        <v>178</v>
      </c>
      <c r="C127" s="11" t="s">
        <v>179</v>
      </c>
      <c r="D127" s="12">
        <f>D128</f>
        <v>31860.400000000001</v>
      </c>
      <c r="E127" s="12">
        <f t="shared" ref="E127:F127" si="72">E128</f>
        <v>31860.400000000001</v>
      </c>
      <c r="F127" s="12">
        <f t="shared" si="72"/>
        <v>25981.1</v>
      </c>
      <c r="G127" s="9">
        <f t="shared" si="36"/>
        <v>0.81546684912932665</v>
      </c>
      <c r="H127" s="9">
        <f t="shared" si="37"/>
        <v>0.81546684912932665</v>
      </c>
    </row>
    <row r="128" spans="2:8" ht="89.25" x14ac:dyDescent="0.2">
      <c r="B128" s="10" t="s">
        <v>180</v>
      </c>
      <c r="C128" s="13" t="s">
        <v>179</v>
      </c>
      <c r="D128" s="12">
        <v>31860.400000000001</v>
      </c>
      <c r="E128" s="12">
        <v>31860.400000000001</v>
      </c>
      <c r="F128" s="12">
        <v>25981.1</v>
      </c>
      <c r="G128" s="9">
        <f t="shared" si="36"/>
        <v>0.81546684912932665</v>
      </c>
      <c r="H128" s="9">
        <f t="shared" si="37"/>
        <v>0.81546684912932665</v>
      </c>
    </row>
    <row r="129" spans="2:8" ht="25.5" x14ac:dyDescent="0.2">
      <c r="B129" s="10" t="s">
        <v>181</v>
      </c>
      <c r="C129" s="11" t="s">
        <v>182</v>
      </c>
      <c r="D129" s="12">
        <f>D130</f>
        <v>2146970.7999999998</v>
      </c>
      <c r="E129" s="12">
        <f t="shared" ref="E129:F129" si="73">E130</f>
        <v>2146970.7999999998</v>
      </c>
      <c r="F129" s="12">
        <f t="shared" si="73"/>
        <v>2564627.9</v>
      </c>
      <c r="G129" s="9">
        <f t="shared" si="36"/>
        <v>1.194533199985766</v>
      </c>
      <c r="H129" s="9">
        <f t="shared" si="37"/>
        <v>1.194533199985766</v>
      </c>
    </row>
    <row r="130" spans="2:8" ht="25.5" x14ac:dyDescent="0.2">
      <c r="B130" s="10" t="s">
        <v>183</v>
      </c>
      <c r="C130" s="13" t="s">
        <v>182</v>
      </c>
      <c r="D130" s="12">
        <v>2146970.7999999998</v>
      </c>
      <c r="E130" s="12">
        <v>2146970.7999999998</v>
      </c>
      <c r="F130" s="12">
        <v>2564627.9</v>
      </c>
      <c r="G130" s="9">
        <f t="shared" si="36"/>
        <v>1.194533199985766</v>
      </c>
      <c r="H130" s="9">
        <f t="shared" si="37"/>
        <v>1.194533199985766</v>
      </c>
    </row>
    <row r="131" spans="2:8" ht="25.5" x14ac:dyDescent="0.2">
      <c r="B131" s="6" t="s">
        <v>184</v>
      </c>
      <c r="C131" s="7" t="s">
        <v>185</v>
      </c>
      <c r="D131" s="8">
        <f>D132+D134+D136</f>
        <v>6487.5</v>
      </c>
      <c r="E131" s="8">
        <f t="shared" ref="E131:F131" si="74">E132+E134+E136</f>
        <v>6487.5</v>
      </c>
      <c r="F131" s="8">
        <f t="shared" si="74"/>
        <v>7812.8</v>
      </c>
      <c r="G131" s="9">
        <f t="shared" si="36"/>
        <v>1.2042851637764933</v>
      </c>
      <c r="H131" s="9">
        <f t="shared" si="37"/>
        <v>1.2042851637764933</v>
      </c>
    </row>
    <row r="132" spans="2:8" x14ac:dyDescent="0.2">
      <c r="B132" s="10" t="s">
        <v>186</v>
      </c>
      <c r="C132" s="11" t="s">
        <v>187</v>
      </c>
      <c r="D132" s="12">
        <f>D133</f>
        <v>4535.2</v>
      </c>
      <c r="E132" s="12">
        <f t="shared" ref="E132:F132" si="75">E133</f>
        <v>4535.2</v>
      </c>
      <c r="F132" s="12">
        <f t="shared" si="75"/>
        <v>5268.3</v>
      </c>
      <c r="G132" s="9">
        <f t="shared" si="36"/>
        <v>1.1616466748985712</v>
      </c>
      <c r="H132" s="9">
        <f t="shared" si="37"/>
        <v>1.1616466748985712</v>
      </c>
    </row>
    <row r="133" spans="2:8" x14ac:dyDescent="0.2">
      <c r="B133" s="10" t="s">
        <v>188</v>
      </c>
      <c r="C133" s="13" t="s">
        <v>187</v>
      </c>
      <c r="D133" s="12">
        <v>4535.2</v>
      </c>
      <c r="E133" s="12">
        <v>4535.2</v>
      </c>
      <c r="F133" s="12">
        <v>5268.3</v>
      </c>
      <c r="G133" s="9">
        <f t="shared" si="36"/>
        <v>1.1616466748985712</v>
      </c>
      <c r="H133" s="9">
        <f t="shared" si="37"/>
        <v>1.1616466748985712</v>
      </c>
    </row>
    <row r="134" spans="2:8" ht="25.5" x14ac:dyDescent="0.2">
      <c r="B134" s="10" t="s">
        <v>189</v>
      </c>
      <c r="C134" s="11" t="s">
        <v>190</v>
      </c>
      <c r="D134" s="12">
        <f>D135</f>
        <v>0</v>
      </c>
      <c r="E134" s="12">
        <f t="shared" ref="E134:F134" si="76">E135</f>
        <v>0</v>
      </c>
      <c r="F134" s="12">
        <f t="shared" si="76"/>
        <v>9.5</v>
      </c>
      <c r="G134" s="9">
        <v>0</v>
      </c>
      <c r="H134" s="9">
        <v>0</v>
      </c>
    </row>
    <row r="135" spans="2:8" ht="25.5" x14ac:dyDescent="0.2">
      <c r="B135" s="10" t="s">
        <v>837</v>
      </c>
      <c r="C135" s="11" t="s">
        <v>190</v>
      </c>
      <c r="D135" s="12">
        <v>0</v>
      </c>
      <c r="E135" s="12">
        <v>0</v>
      </c>
      <c r="F135" s="12">
        <v>9.5</v>
      </c>
      <c r="G135" s="9">
        <v>0</v>
      </c>
      <c r="H135" s="9">
        <v>0</v>
      </c>
    </row>
    <row r="136" spans="2:8" ht="25.5" x14ac:dyDescent="0.2">
      <c r="B136" s="10" t="s">
        <v>191</v>
      </c>
      <c r="C136" s="11" t="s">
        <v>192</v>
      </c>
      <c r="D136" s="12">
        <f>D137</f>
        <v>1952.3</v>
      </c>
      <c r="E136" s="12">
        <f t="shared" ref="E136:F136" si="77">E137</f>
        <v>1952.3</v>
      </c>
      <c r="F136" s="12">
        <f t="shared" si="77"/>
        <v>2535</v>
      </c>
      <c r="G136" s="9">
        <f t="shared" ref="G136:G189" si="78">F136/D136</f>
        <v>1.2984684730830303</v>
      </c>
      <c r="H136" s="9">
        <f t="shared" ref="H136:H189" si="79">F136/E136</f>
        <v>1.2984684730830303</v>
      </c>
    </row>
    <row r="137" spans="2:8" ht="25.5" x14ac:dyDescent="0.2">
      <c r="B137" s="10" t="s">
        <v>193</v>
      </c>
      <c r="C137" s="13" t="s">
        <v>192</v>
      </c>
      <c r="D137" s="12">
        <v>1952.3</v>
      </c>
      <c r="E137" s="12">
        <v>1952.3</v>
      </c>
      <c r="F137" s="12">
        <v>2535</v>
      </c>
      <c r="G137" s="9">
        <f t="shared" si="78"/>
        <v>1.2984684730830303</v>
      </c>
      <c r="H137" s="9">
        <f t="shared" si="79"/>
        <v>1.2984684730830303</v>
      </c>
    </row>
    <row r="138" spans="2:8" x14ac:dyDescent="0.2">
      <c r="B138" s="6" t="s">
        <v>194</v>
      </c>
      <c r="C138" s="7" t="s">
        <v>195</v>
      </c>
      <c r="D138" s="8">
        <f>D139+D144+D147</f>
        <v>382276.40000000008</v>
      </c>
      <c r="E138" s="8">
        <f t="shared" ref="E138:F138" si="80">E139+E144+E147</f>
        <v>382276.40000000008</v>
      </c>
      <c r="F138" s="8">
        <f t="shared" si="80"/>
        <v>418498.99999999994</v>
      </c>
      <c r="G138" s="9">
        <f t="shared" si="78"/>
        <v>1.0947549992623136</v>
      </c>
      <c r="H138" s="9">
        <f t="shared" si="79"/>
        <v>1.0947549992623136</v>
      </c>
    </row>
    <row r="139" spans="2:8" ht="63.75" x14ac:dyDescent="0.2">
      <c r="B139" s="6" t="s">
        <v>196</v>
      </c>
      <c r="C139" s="7" t="s">
        <v>197</v>
      </c>
      <c r="D139" s="8">
        <f>D140</f>
        <v>0</v>
      </c>
      <c r="E139" s="8">
        <f t="shared" ref="E139" si="81">E140</f>
        <v>0</v>
      </c>
      <c r="F139" s="8">
        <f>F140+F142</f>
        <v>563</v>
      </c>
      <c r="G139" s="9">
        <v>0</v>
      </c>
      <c r="H139" s="9">
        <v>0</v>
      </c>
    </row>
    <row r="140" spans="2:8" ht="63.75" x14ac:dyDescent="0.2">
      <c r="B140" s="10" t="s">
        <v>196</v>
      </c>
      <c r="C140" s="11" t="s">
        <v>197</v>
      </c>
      <c r="D140" s="12">
        <f>D141</f>
        <v>0</v>
      </c>
      <c r="E140" s="12">
        <f t="shared" ref="E140:F140" si="82">E141</f>
        <v>0</v>
      </c>
      <c r="F140" s="12">
        <f t="shared" si="82"/>
        <v>398.8</v>
      </c>
      <c r="G140" s="9">
        <v>0</v>
      </c>
      <c r="H140" s="9">
        <v>0</v>
      </c>
    </row>
    <row r="141" spans="2:8" ht="63.75" x14ac:dyDescent="0.2">
      <c r="B141" s="10" t="s">
        <v>838</v>
      </c>
      <c r="C141" s="11" t="s">
        <v>197</v>
      </c>
      <c r="D141" s="8">
        <v>0</v>
      </c>
      <c r="E141" s="12">
        <v>0</v>
      </c>
      <c r="F141" s="12">
        <v>398.8</v>
      </c>
      <c r="G141" s="9">
        <v>0</v>
      </c>
      <c r="H141" s="9">
        <v>0</v>
      </c>
    </row>
    <row r="142" spans="2:8" s="14" customFormat="1" ht="114.75" x14ac:dyDescent="0.2">
      <c r="B142" s="6" t="s">
        <v>893</v>
      </c>
      <c r="C142" s="7" t="s">
        <v>895</v>
      </c>
      <c r="D142" s="8">
        <f>D143</f>
        <v>0</v>
      </c>
      <c r="E142" s="8">
        <f>E143</f>
        <v>0</v>
      </c>
      <c r="F142" s="8">
        <f>F143</f>
        <v>164.2</v>
      </c>
      <c r="G142" s="9">
        <v>0</v>
      </c>
      <c r="H142" s="9">
        <v>0</v>
      </c>
    </row>
    <row r="143" spans="2:8" ht="114.75" x14ac:dyDescent="0.2">
      <c r="B143" s="10" t="s">
        <v>894</v>
      </c>
      <c r="C143" s="11" t="s">
        <v>895</v>
      </c>
      <c r="D143" s="8">
        <v>0</v>
      </c>
      <c r="E143" s="12">
        <v>0</v>
      </c>
      <c r="F143" s="12">
        <v>164.2</v>
      </c>
      <c r="G143" s="9">
        <v>0</v>
      </c>
      <c r="H143" s="9">
        <v>0</v>
      </c>
    </row>
    <row r="144" spans="2:8" ht="51" x14ac:dyDescent="0.2">
      <c r="B144" s="6" t="s">
        <v>198</v>
      </c>
      <c r="C144" s="7" t="s">
        <v>199</v>
      </c>
      <c r="D144" s="8">
        <f>D145</f>
        <v>9116.9</v>
      </c>
      <c r="E144" s="8">
        <f t="shared" ref="E144:F144" si="83">E145</f>
        <v>9116.9</v>
      </c>
      <c r="F144" s="8">
        <f t="shared" si="83"/>
        <v>26329.1</v>
      </c>
      <c r="G144" s="9">
        <f t="shared" si="78"/>
        <v>2.8879443670545908</v>
      </c>
      <c r="H144" s="9">
        <f t="shared" si="79"/>
        <v>2.8879443670545908</v>
      </c>
    </row>
    <row r="145" spans="2:8" ht="51" x14ac:dyDescent="0.2">
      <c r="B145" s="10" t="s">
        <v>198</v>
      </c>
      <c r="C145" s="11" t="s">
        <v>199</v>
      </c>
      <c r="D145" s="12">
        <f>D146</f>
        <v>9116.9</v>
      </c>
      <c r="E145" s="12">
        <f t="shared" ref="E145:F145" si="84">E146</f>
        <v>9116.9</v>
      </c>
      <c r="F145" s="12">
        <f t="shared" si="84"/>
        <v>26329.1</v>
      </c>
      <c r="G145" s="9">
        <f t="shared" si="78"/>
        <v>2.8879443670545908</v>
      </c>
      <c r="H145" s="9">
        <f t="shared" si="79"/>
        <v>2.8879443670545908</v>
      </c>
    </row>
    <row r="146" spans="2:8" ht="51" x14ac:dyDescent="0.2">
      <c r="B146" s="10" t="s">
        <v>200</v>
      </c>
      <c r="C146" s="13" t="s">
        <v>199</v>
      </c>
      <c r="D146" s="12">
        <v>9116.9</v>
      </c>
      <c r="E146" s="12">
        <v>9116.9</v>
      </c>
      <c r="F146" s="12">
        <v>26329.1</v>
      </c>
      <c r="G146" s="9">
        <f t="shared" si="78"/>
        <v>2.8879443670545908</v>
      </c>
      <c r="H146" s="9">
        <f t="shared" si="79"/>
        <v>2.8879443670545908</v>
      </c>
    </row>
    <row r="147" spans="2:8" ht="25.5" x14ac:dyDescent="0.2">
      <c r="B147" s="6" t="s">
        <v>201</v>
      </c>
      <c r="C147" s="7" t="s">
        <v>202</v>
      </c>
      <c r="D147" s="8">
        <f>D148+D150+D155+D157+D159+D161+D163+D165+D170+D173+D175+D178+D180+D182+D184+D186+D188</f>
        <v>373159.50000000006</v>
      </c>
      <c r="E147" s="8">
        <f t="shared" ref="E147:F147" si="85">E148+E150+E155+E157+E159+E161+E163+E165+E170+E173+E175+E178+E180+E182+E184+E186+E188</f>
        <v>373159.50000000006</v>
      </c>
      <c r="F147" s="8">
        <f t="shared" si="85"/>
        <v>391606.89999999997</v>
      </c>
      <c r="G147" s="9">
        <f t="shared" si="78"/>
        <v>1.0494356970678755</v>
      </c>
      <c r="H147" s="9">
        <f t="shared" si="79"/>
        <v>1.0494356970678755</v>
      </c>
    </row>
    <row r="148" spans="2:8" ht="38.25" x14ac:dyDescent="0.2">
      <c r="B148" s="10" t="s">
        <v>203</v>
      </c>
      <c r="C148" s="11" t="s">
        <v>204</v>
      </c>
      <c r="D148" s="12">
        <f>D149</f>
        <v>255851.6</v>
      </c>
      <c r="E148" s="12">
        <f t="shared" ref="E148:F148" si="86">E149</f>
        <v>255851.6</v>
      </c>
      <c r="F148" s="12">
        <f t="shared" si="86"/>
        <v>270234.90000000002</v>
      </c>
      <c r="G148" s="9">
        <f t="shared" si="78"/>
        <v>1.056217354122468</v>
      </c>
      <c r="H148" s="9">
        <f t="shared" si="79"/>
        <v>1.056217354122468</v>
      </c>
    </row>
    <row r="149" spans="2:8" ht="38.25" x14ac:dyDescent="0.2">
      <c r="B149" s="10" t="s">
        <v>205</v>
      </c>
      <c r="C149" s="13" t="s">
        <v>204</v>
      </c>
      <c r="D149" s="12">
        <v>255851.6</v>
      </c>
      <c r="E149" s="12">
        <v>255851.6</v>
      </c>
      <c r="F149" s="12">
        <v>270234.90000000002</v>
      </c>
      <c r="G149" s="9">
        <f t="shared" si="78"/>
        <v>1.056217354122468</v>
      </c>
      <c r="H149" s="9">
        <f t="shared" si="79"/>
        <v>1.056217354122468</v>
      </c>
    </row>
    <row r="150" spans="2:8" ht="38.25" x14ac:dyDescent="0.2">
      <c r="B150" s="10" t="s">
        <v>206</v>
      </c>
      <c r="C150" s="11" t="s">
        <v>207</v>
      </c>
      <c r="D150" s="12">
        <f>D151</f>
        <v>65764.800000000003</v>
      </c>
      <c r="E150" s="12">
        <f t="shared" ref="E150:F150" si="87">E151</f>
        <v>65764.800000000003</v>
      </c>
      <c r="F150" s="12">
        <f t="shared" si="87"/>
        <v>64666.299999999996</v>
      </c>
      <c r="G150" s="9">
        <f t="shared" si="78"/>
        <v>0.98329653553268603</v>
      </c>
      <c r="H150" s="9">
        <f t="shared" si="79"/>
        <v>0.98329653553268603</v>
      </c>
    </row>
    <row r="151" spans="2:8" ht="51" x14ac:dyDescent="0.2">
      <c r="B151" s="10" t="s">
        <v>208</v>
      </c>
      <c r="C151" s="11" t="s">
        <v>209</v>
      </c>
      <c r="D151" s="12">
        <f>D152+D153+D154</f>
        <v>65764.800000000003</v>
      </c>
      <c r="E151" s="12">
        <f t="shared" ref="E151:F151" si="88">E152+E153+E154</f>
        <v>65764.800000000003</v>
      </c>
      <c r="F151" s="12">
        <f t="shared" si="88"/>
        <v>64666.299999999996</v>
      </c>
      <c r="G151" s="9">
        <f t="shared" si="78"/>
        <v>0.98329653553268603</v>
      </c>
      <c r="H151" s="9">
        <f t="shared" si="79"/>
        <v>0.98329653553268603</v>
      </c>
    </row>
    <row r="152" spans="2:8" ht="51" x14ac:dyDescent="0.2">
      <c r="B152" s="10" t="s">
        <v>210</v>
      </c>
      <c r="C152" s="13" t="s">
        <v>209</v>
      </c>
      <c r="D152" s="12">
        <v>65709.5</v>
      </c>
      <c r="E152" s="12">
        <v>65709.5</v>
      </c>
      <c r="F152" s="12">
        <v>64567.5</v>
      </c>
      <c r="G152" s="9">
        <f t="shared" si="78"/>
        <v>0.98262047344752279</v>
      </c>
      <c r="H152" s="9">
        <f t="shared" si="79"/>
        <v>0.98262047344752279</v>
      </c>
    </row>
    <row r="153" spans="2:8" ht="51" x14ac:dyDescent="0.2">
      <c r="B153" s="10" t="s">
        <v>211</v>
      </c>
      <c r="C153" s="13" t="s">
        <v>209</v>
      </c>
      <c r="D153" s="12">
        <v>0</v>
      </c>
      <c r="E153" s="12">
        <v>0</v>
      </c>
      <c r="F153" s="12">
        <v>54.6</v>
      </c>
      <c r="G153" s="9">
        <v>0</v>
      </c>
      <c r="H153" s="9">
        <v>0</v>
      </c>
    </row>
    <row r="154" spans="2:8" ht="51" x14ac:dyDescent="0.2">
      <c r="B154" s="10" t="s">
        <v>212</v>
      </c>
      <c r="C154" s="13" t="s">
        <v>209</v>
      </c>
      <c r="D154" s="12">
        <v>55.3</v>
      </c>
      <c r="E154" s="12">
        <v>55.3</v>
      </c>
      <c r="F154" s="12">
        <v>44.2</v>
      </c>
      <c r="G154" s="9">
        <f t="shared" si="78"/>
        <v>0.79927667269439429</v>
      </c>
      <c r="H154" s="9">
        <f t="shared" si="79"/>
        <v>0.79927667269439429</v>
      </c>
    </row>
    <row r="155" spans="2:8" ht="25.5" x14ac:dyDescent="0.2">
      <c r="B155" s="10" t="s">
        <v>213</v>
      </c>
      <c r="C155" s="11" t="s">
        <v>214</v>
      </c>
      <c r="D155" s="12">
        <f>D156</f>
        <v>9596.9</v>
      </c>
      <c r="E155" s="12">
        <f t="shared" ref="E155:F155" si="89">E156</f>
        <v>9596.9</v>
      </c>
      <c r="F155" s="12">
        <f t="shared" si="89"/>
        <v>12474.1</v>
      </c>
      <c r="G155" s="9">
        <f t="shared" si="78"/>
        <v>1.2998051454115391</v>
      </c>
      <c r="H155" s="9">
        <f t="shared" si="79"/>
        <v>1.2998051454115391</v>
      </c>
    </row>
    <row r="156" spans="2:8" ht="25.5" x14ac:dyDescent="0.2">
      <c r="B156" s="10" t="s">
        <v>215</v>
      </c>
      <c r="C156" s="13" t="s">
        <v>214</v>
      </c>
      <c r="D156" s="12">
        <v>9596.9</v>
      </c>
      <c r="E156" s="12">
        <v>9596.9</v>
      </c>
      <c r="F156" s="12">
        <v>12474.1</v>
      </c>
      <c r="G156" s="9">
        <f t="shared" si="78"/>
        <v>1.2998051454115391</v>
      </c>
      <c r="H156" s="9">
        <f t="shared" si="79"/>
        <v>1.2998051454115391</v>
      </c>
    </row>
    <row r="157" spans="2:8" ht="51" x14ac:dyDescent="0.2">
      <c r="B157" s="10" t="s">
        <v>216</v>
      </c>
      <c r="C157" s="11" t="s">
        <v>217</v>
      </c>
      <c r="D157" s="12">
        <f>D158</f>
        <v>247.2</v>
      </c>
      <c r="E157" s="12">
        <f t="shared" ref="E157:F157" si="90">E158</f>
        <v>247.2</v>
      </c>
      <c r="F157" s="12">
        <f t="shared" si="90"/>
        <v>215.4</v>
      </c>
      <c r="G157" s="9">
        <f t="shared" si="78"/>
        <v>0.87135922330097093</v>
      </c>
      <c r="H157" s="9">
        <f t="shared" si="79"/>
        <v>0.87135922330097093</v>
      </c>
    </row>
    <row r="158" spans="2:8" ht="51" x14ac:dyDescent="0.2">
      <c r="B158" s="10" t="s">
        <v>218</v>
      </c>
      <c r="C158" s="13" t="s">
        <v>217</v>
      </c>
      <c r="D158" s="12">
        <v>247.2</v>
      </c>
      <c r="E158" s="12">
        <v>247.2</v>
      </c>
      <c r="F158" s="12">
        <v>215.4</v>
      </c>
      <c r="G158" s="9">
        <f t="shared" si="78"/>
        <v>0.87135922330097093</v>
      </c>
      <c r="H158" s="9">
        <f t="shared" si="79"/>
        <v>0.87135922330097093</v>
      </c>
    </row>
    <row r="159" spans="2:8" ht="25.5" x14ac:dyDescent="0.2">
      <c r="B159" s="10" t="s">
        <v>219</v>
      </c>
      <c r="C159" s="11" t="s">
        <v>220</v>
      </c>
      <c r="D159" s="12">
        <f>D160</f>
        <v>10.5</v>
      </c>
      <c r="E159" s="12">
        <f t="shared" ref="E159:F159" si="91">E160</f>
        <v>10.5</v>
      </c>
      <c r="F159" s="12">
        <f t="shared" si="91"/>
        <v>0</v>
      </c>
      <c r="G159" s="9">
        <f t="shared" si="78"/>
        <v>0</v>
      </c>
      <c r="H159" s="9">
        <f t="shared" si="79"/>
        <v>0</v>
      </c>
    </row>
    <row r="160" spans="2:8" ht="25.5" x14ac:dyDescent="0.2">
      <c r="B160" s="10" t="s">
        <v>221</v>
      </c>
      <c r="C160" s="13" t="s">
        <v>220</v>
      </c>
      <c r="D160" s="12">
        <v>10.5</v>
      </c>
      <c r="E160" s="12">
        <v>10.5</v>
      </c>
      <c r="F160" s="12">
        <v>0</v>
      </c>
      <c r="G160" s="9">
        <f t="shared" si="78"/>
        <v>0</v>
      </c>
      <c r="H160" s="9">
        <f t="shared" si="79"/>
        <v>0</v>
      </c>
    </row>
    <row r="161" spans="2:8" ht="76.5" x14ac:dyDescent="0.2">
      <c r="B161" s="10" t="s">
        <v>222</v>
      </c>
      <c r="C161" s="11" t="s">
        <v>223</v>
      </c>
      <c r="D161" s="12">
        <f>D162</f>
        <v>32</v>
      </c>
      <c r="E161" s="12">
        <f t="shared" ref="E161:F163" si="92">E162</f>
        <v>32</v>
      </c>
      <c r="F161" s="12">
        <f t="shared" si="92"/>
        <v>24</v>
      </c>
      <c r="G161" s="9">
        <f t="shared" si="78"/>
        <v>0.75</v>
      </c>
      <c r="H161" s="9">
        <f t="shared" si="79"/>
        <v>0.75</v>
      </c>
    </row>
    <row r="162" spans="2:8" ht="76.5" x14ac:dyDescent="0.2">
      <c r="B162" s="10" t="s">
        <v>224</v>
      </c>
      <c r="C162" s="13" t="s">
        <v>223</v>
      </c>
      <c r="D162" s="12">
        <v>32</v>
      </c>
      <c r="E162" s="12">
        <v>32</v>
      </c>
      <c r="F162" s="12">
        <v>24</v>
      </c>
      <c r="G162" s="9">
        <f t="shared" si="78"/>
        <v>0.75</v>
      </c>
      <c r="H162" s="9">
        <f t="shared" si="79"/>
        <v>0.75</v>
      </c>
    </row>
    <row r="163" spans="2:8" ht="89.25" x14ac:dyDescent="0.2">
      <c r="B163" s="10" t="s">
        <v>225</v>
      </c>
      <c r="C163" s="11" t="s">
        <v>226</v>
      </c>
      <c r="D163" s="12">
        <f>D164</f>
        <v>32</v>
      </c>
      <c r="E163" s="12">
        <f t="shared" si="92"/>
        <v>32</v>
      </c>
      <c r="F163" s="12">
        <f t="shared" si="92"/>
        <v>8</v>
      </c>
      <c r="G163" s="9">
        <f t="shared" si="78"/>
        <v>0.25</v>
      </c>
      <c r="H163" s="9">
        <f t="shared" si="79"/>
        <v>0.25</v>
      </c>
    </row>
    <row r="164" spans="2:8" ht="89.25" x14ac:dyDescent="0.2">
      <c r="B164" s="10" t="s">
        <v>227</v>
      </c>
      <c r="C164" s="13" t="s">
        <v>226</v>
      </c>
      <c r="D164" s="12">
        <v>32</v>
      </c>
      <c r="E164" s="12">
        <v>32</v>
      </c>
      <c r="F164" s="12">
        <v>8</v>
      </c>
      <c r="G164" s="9">
        <f t="shared" si="78"/>
        <v>0.25</v>
      </c>
      <c r="H164" s="9">
        <f t="shared" si="79"/>
        <v>0.25</v>
      </c>
    </row>
    <row r="165" spans="2:8" ht="51" x14ac:dyDescent="0.2">
      <c r="B165" s="10" t="s">
        <v>228</v>
      </c>
      <c r="C165" s="11" t="s">
        <v>229</v>
      </c>
      <c r="D165" s="12">
        <f>D166+D168</f>
        <v>36333</v>
      </c>
      <c r="E165" s="12">
        <f t="shared" ref="E165:F165" si="93">E166+E168</f>
        <v>36333</v>
      </c>
      <c r="F165" s="12">
        <f t="shared" si="93"/>
        <v>37922.6</v>
      </c>
      <c r="G165" s="9">
        <f t="shared" si="78"/>
        <v>1.0437508600996339</v>
      </c>
      <c r="H165" s="9">
        <f t="shared" si="79"/>
        <v>1.0437508600996339</v>
      </c>
    </row>
    <row r="166" spans="2:8" ht="63.75" x14ac:dyDescent="0.2">
      <c r="B166" s="10" t="s">
        <v>230</v>
      </c>
      <c r="C166" s="11" t="s">
        <v>231</v>
      </c>
      <c r="D166" s="12">
        <f>D167</f>
        <v>8503</v>
      </c>
      <c r="E166" s="12">
        <f t="shared" ref="E166:F166" si="94">E167</f>
        <v>8503</v>
      </c>
      <c r="F166" s="12">
        <f t="shared" si="94"/>
        <v>7323.2</v>
      </c>
      <c r="G166" s="9">
        <f t="shared" si="78"/>
        <v>0.86124897095142894</v>
      </c>
      <c r="H166" s="9">
        <f t="shared" si="79"/>
        <v>0.86124897095142894</v>
      </c>
    </row>
    <row r="167" spans="2:8" ht="63.75" x14ac:dyDescent="0.2">
      <c r="B167" s="10" t="s">
        <v>232</v>
      </c>
      <c r="C167" s="13" t="s">
        <v>231</v>
      </c>
      <c r="D167" s="12">
        <v>8503</v>
      </c>
      <c r="E167" s="12">
        <v>8503</v>
      </c>
      <c r="F167" s="12">
        <v>7323.2</v>
      </c>
      <c r="G167" s="9">
        <f t="shared" si="78"/>
        <v>0.86124897095142894</v>
      </c>
      <c r="H167" s="9">
        <f t="shared" si="79"/>
        <v>0.86124897095142894</v>
      </c>
    </row>
    <row r="168" spans="2:8" ht="127.5" x14ac:dyDescent="0.2">
      <c r="B168" s="10" t="s">
        <v>233</v>
      </c>
      <c r="C168" s="11" t="s">
        <v>234</v>
      </c>
      <c r="D168" s="12">
        <f>D169</f>
        <v>27830</v>
      </c>
      <c r="E168" s="12">
        <f t="shared" ref="E168:F168" si="95">E169</f>
        <v>27830</v>
      </c>
      <c r="F168" s="12">
        <f t="shared" si="95"/>
        <v>30599.4</v>
      </c>
      <c r="G168" s="9">
        <f t="shared" si="78"/>
        <v>1.099511318720805</v>
      </c>
      <c r="H168" s="9">
        <f t="shared" si="79"/>
        <v>1.099511318720805</v>
      </c>
    </row>
    <row r="169" spans="2:8" ht="127.5" x14ac:dyDescent="0.2">
      <c r="B169" s="10" t="s">
        <v>235</v>
      </c>
      <c r="C169" s="13" t="s">
        <v>234</v>
      </c>
      <c r="D169" s="12">
        <v>27830</v>
      </c>
      <c r="E169" s="12">
        <v>27830</v>
      </c>
      <c r="F169" s="12">
        <v>30599.4</v>
      </c>
      <c r="G169" s="9">
        <f t="shared" si="78"/>
        <v>1.099511318720805</v>
      </c>
      <c r="H169" s="9">
        <f t="shared" si="79"/>
        <v>1.099511318720805</v>
      </c>
    </row>
    <row r="170" spans="2:8" ht="51" x14ac:dyDescent="0.2">
      <c r="B170" s="10" t="s">
        <v>839</v>
      </c>
      <c r="C170" s="15" t="s">
        <v>881</v>
      </c>
      <c r="D170" s="12">
        <f>D171</f>
        <v>0</v>
      </c>
      <c r="E170" s="12">
        <f t="shared" ref="E170:F171" si="96">E171</f>
        <v>0</v>
      </c>
      <c r="F170" s="12">
        <f t="shared" si="96"/>
        <v>-16</v>
      </c>
      <c r="G170" s="9">
        <v>0</v>
      </c>
      <c r="H170" s="9">
        <v>0</v>
      </c>
    </row>
    <row r="171" spans="2:8" ht="63.75" x14ac:dyDescent="0.2">
      <c r="B171" s="10" t="s">
        <v>840</v>
      </c>
      <c r="C171" s="15" t="s">
        <v>882</v>
      </c>
      <c r="D171" s="12">
        <f>D172</f>
        <v>0</v>
      </c>
      <c r="E171" s="12">
        <f t="shared" si="96"/>
        <v>0</v>
      </c>
      <c r="F171" s="12">
        <f t="shared" si="96"/>
        <v>-16</v>
      </c>
      <c r="G171" s="9">
        <v>0</v>
      </c>
      <c r="H171" s="9">
        <v>0</v>
      </c>
    </row>
    <row r="172" spans="2:8" ht="63.75" x14ac:dyDescent="0.2">
      <c r="B172" s="10" t="s">
        <v>841</v>
      </c>
      <c r="C172" s="15" t="s">
        <v>882</v>
      </c>
      <c r="D172" s="12">
        <v>0</v>
      </c>
      <c r="E172" s="12">
        <v>0</v>
      </c>
      <c r="F172" s="12">
        <v>-16</v>
      </c>
      <c r="G172" s="9">
        <v>0</v>
      </c>
      <c r="H172" s="9">
        <v>0</v>
      </c>
    </row>
    <row r="173" spans="2:8" ht="25.5" x14ac:dyDescent="0.2">
      <c r="B173" s="10" t="s">
        <v>842</v>
      </c>
      <c r="C173" s="15" t="s">
        <v>883</v>
      </c>
      <c r="D173" s="12">
        <f>D174</f>
        <v>0</v>
      </c>
      <c r="E173" s="12">
        <f t="shared" ref="E173:F173" si="97">E174</f>
        <v>0</v>
      </c>
      <c r="F173" s="12">
        <f t="shared" si="97"/>
        <v>517.70000000000005</v>
      </c>
      <c r="G173" s="9">
        <v>0</v>
      </c>
      <c r="H173" s="9">
        <v>0</v>
      </c>
    </row>
    <row r="174" spans="2:8" ht="25.5" x14ac:dyDescent="0.2">
      <c r="B174" s="10" t="s">
        <v>884</v>
      </c>
      <c r="C174" s="15" t="s">
        <v>883</v>
      </c>
      <c r="D174" s="12">
        <v>0</v>
      </c>
      <c r="E174" s="12">
        <v>0</v>
      </c>
      <c r="F174" s="12">
        <v>517.70000000000005</v>
      </c>
      <c r="G174" s="9">
        <v>0</v>
      </c>
      <c r="H174" s="9">
        <v>0</v>
      </c>
    </row>
    <row r="175" spans="2:8" ht="38.25" x14ac:dyDescent="0.2">
      <c r="B175" s="10" t="s">
        <v>236</v>
      </c>
      <c r="C175" s="11" t="s">
        <v>237</v>
      </c>
      <c r="D175" s="12">
        <f>D176</f>
        <v>525</v>
      </c>
      <c r="E175" s="12">
        <f t="shared" ref="E175" si="98">E176</f>
        <v>525</v>
      </c>
      <c r="F175" s="12">
        <f>F176+F177</f>
        <v>734.1</v>
      </c>
      <c r="G175" s="9">
        <f t="shared" si="78"/>
        <v>1.3982857142857144</v>
      </c>
      <c r="H175" s="9">
        <f t="shared" si="79"/>
        <v>1.3982857142857144</v>
      </c>
    </row>
    <row r="176" spans="2:8" ht="38.25" x14ac:dyDescent="0.2">
      <c r="B176" s="10" t="s">
        <v>238</v>
      </c>
      <c r="C176" s="13" t="s">
        <v>237</v>
      </c>
      <c r="D176" s="12">
        <v>525</v>
      </c>
      <c r="E176" s="12">
        <v>525</v>
      </c>
      <c r="F176" s="12">
        <v>734.1</v>
      </c>
      <c r="G176" s="9">
        <f t="shared" si="78"/>
        <v>1.3982857142857144</v>
      </c>
      <c r="H176" s="9">
        <f t="shared" si="79"/>
        <v>1.3982857142857144</v>
      </c>
    </row>
    <row r="177" spans="2:8" ht="63.75" x14ac:dyDescent="0.2">
      <c r="B177" s="10" t="s">
        <v>896</v>
      </c>
      <c r="C177" s="13" t="s">
        <v>897</v>
      </c>
      <c r="D177" s="12">
        <v>0</v>
      </c>
      <c r="E177" s="12">
        <v>0</v>
      </c>
      <c r="F177" s="12">
        <v>0</v>
      </c>
      <c r="G177" s="9">
        <v>0</v>
      </c>
      <c r="H177" s="9">
        <v>0</v>
      </c>
    </row>
    <row r="178" spans="2:8" ht="25.5" x14ac:dyDescent="0.2">
      <c r="B178" s="10" t="s">
        <v>239</v>
      </c>
      <c r="C178" s="11" t="s">
        <v>240</v>
      </c>
      <c r="D178" s="12">
        <f>D179</f>
        <v>315</v>
      </c>
      <c r="E178" s="12">
        <f t="shared" ref="E178:F178" si="99">E179</f>
        <v>315</v>
      </c>
      <c r="F178" s="12">
        <f t="shared" si="99"/>
        <v>313.60000000000002</v>
      </c>
      <c r="G178" s="9">
        <f t="shared" si="78"/>
        <v>0.99555555555555564</v>
      </c>
      <c r="H178" s="9">
        <f t="shared" si="79"/>
        <v>0.99555555555555564</v>
      </c>
    </row>
    <row r="179" spans="2:8" ht="25.5" x14ac:dyDescent="0.2">
      <c r="B179" s="10" t="s">
        <v>241</v>
      </c>
      <c r="C179" s="13" t="s">
        <v>240</v>
      </c>
      <c r="D179" s="12">
        <v>315</v>
      </c>
      <c r="E179" s="12">
        <v>315</v>
      </c>
      <c r="F179" s="12">
        <v>313.60000000000002</v>
      </c>
      <c r="G179" s="9">
        <f t="shared" si="78"/>
        <v>0.99555555555555564</v>
      </c>
      <c r="H179" s="9">
        <f t="shared" si="79"/>
        <v>0.99555555555555564</v>
      </c>
    </row>
    <row r="180" spans="2:8" ht="25.5" x14ac:dyDescent="0.2">
      <c r="B180" s="10" t="s">
        <v>242</v>
      </c>
      <c r="C180" s="11" t="s">
        <v>243</v>
      </c>
      <c r="D180" s="12">
        <f>D181</f>
        <v>135</v>
      </c>
      <c r="E180" s="12">
        <f t="shared" ref="E180:F180" si="100">E181</f>
        <v>135</v>
      </c>
      <c r="F180" s="12">
        <f t="shared" si="100"/>
        <v>90</v>
      </c>
      <c r="G180" s="9">
        <f t="shared" si="78"/>
        <v>0.66666666666666663</v>
      </c>
      <c r="H180" s="9">
        <f t="shared" si="79"/>
        <v>0.66666666666666663</v>
      </c>
    </row>
    <row r="181" spans="2:8" ht="25.5" x14ac:dyDescent="0.2">
      <c r="B181" s="10" t="s">
        <v>244</v>
      </c>
      <c r="C181" s="13" t="s">
        <v>243</v>
      </c>
      <c r="D181" s="12">
        <v>135</v>
      </c>
      <c r="E181" s="12">
        <v>135</v>
      </c>
      <c r="F181" s="12">
        <v>90</v>
      </c>
      <c r="G181" s="9">
        <f t="shared" si="78"/>
        <v>0.66666666666666663</v>
      </c>
      <c r="H181" s="9">
        <f t="shared" si="79"/>
        <v>0.66666666666666663</v>
      </c>
    </row>
    <row r="182" spans="2:8" ht="51" x14ac:dyDescent="0.2">
      <c r="B182" s="10" t="s">
        <v>245</v>
      </c>
      <c r="C182" s="11" t="s">
        <v>246</v>
      </c>
      <c r="D182" s="12">
        <f>D183</f>
        <v>1000</v>
      </c>
      <c r="E182" s="12">
        <f t="shared" ref="E182:F182" si="101">E183</f>
        <v>1000</v>
      </c>
      <c r="F182" s="12">
        <f t="shared" si="101"/>
        <v>833</v>
      </c>
      <c r="G182" s="9">
        <f t="shared" si="78"/>
        <v>0.83299999999999996</v>
      </c>
      <c r="H182" s="9">
        <f t="shared" si="79"/>
        <v>0.83299999999999996</v>
      </c>
    </row>
    <row r="183" spans="2:8" ht="51" x14ac:dyDescent="0.2">
      <c r="B183" s="10" t="s">
        <v>247</v>
      </c>
      <c r="C183" s="13" t="s">
        <v>246</v>
      </c>
      <c r="D183" s="12">
        <v>1000</v>
      </c>
      <c r="E183" s="12">
        <v>1000</v>
      </c>
      <c r="F183" s="12">
        <v>833</v>
      </c>
      <c r="G183" s="9">
        <f t="shared" si="78"/>
        <v>0.83299999999999996</v>
      </c>
      <c r="H183" s="9">
        <f t="shared" si="79"/>
        <v>0.83299999999999996</v>
      </c>
    </row>
    <row r="184" spans="2:8" ht="63.75" x14ac:dyDescent="0.2">
      <c r="B184" s="10" t="s">
        <v>248</v>
      </c>
      <c r="C184" s="11" t="s">
        <v>249</v>
      </c>
      <c r="D184" s="12">
        <f>D185</f>
        <v>2345</v>
      </c>
      <c r="E184" s="12">
        <f>E185</f>
        <v>2345</v>
      </c>
      <c r="F184" s="12">
        <f>F185</f>
        <v>3266.8</v>
      </c>
      <c r="G184" s="9">
        <f t="shared" si="78"/>
        <v>1.3930916844349681</v>
      </c>
      <c r="H184" s="9">
        <f t="shared" si="79"/>
        <v>1.3930916844349681</v>
      </c>
    </row>
    <row r="185" spans="2:8" ht="63.75" x14ac:dyDescent="0.2">
      <c r="B185" s="10" t="s">
        <v>250</v>
      </c>
      <c r="C185" s="13" t="s">
        <v>249</v>
      </c>
      <c r="D185" s="12">
        <v>2345</v>
      </c>
      <c r="E185" s="12">
        <v>2345</v>
      </c>
      <c r="F185" s="12">
        <v>3266.8</v>
      </c>
      <c r="G185" s="9">
        <f t="shared" si="78"/>
        <v>1.3930916844349681</v>
      </c>
      <c r="H185" s="9">
        <f t="shared" si="79"/>
        <v>1.3930916844349681</v>
      </c>
    </row>
    <row r="186" spans="2:8" ht="51" x14ac:dyDescent="0.2">
      <c r="B186" s="10" t="s">
        <v>251</v>
      </c>
      <c r="C186" s="11" t="s">
        <v>252</v>
      </c>
      <c r="D186" s="12">
        <f>D187</f>
        <v>900</v>
      </c>
      <c r="E186" s="12">
        <f t="shared" ref="E186:F186" si="102">E187</f>
        <v>900</v>
      </c>
      <c r="F186" s="12">
        <f t="shared" si="102"/>
        <v>-30</v>
      </c>
      <c r="G186" s="9">
        <f t="shared" si="78"/>
        <v>-3.3333333333333333E-2</v>
      </c>
      <c r="H186" s="9">
        <f t="shared" si="79"/>
        <v>-3.3333333333333333E-2</v>
      </c>
    </row>
    <row r="187" spans="2:8" ht="51" x14ac:dyDescent="0.2">
      <c r="B187" s="10" t="s">
        <v>253</v>
      </c>
      <c r="C187" s="13" t="s">
        <v>252</v>
      </c>
      <c r="D187" s="12">
        <v>900</v>
      </c>
      <c r="E187" s="12">
        <v>900</v>
      </c>
      <c r="F187" s="12">
        <v>-30</v>
      </c>
      <c r="G187" s="9">
        <f t="shared" si="78"/>
        <v>-3.3333333333333333E-2</v>
      </c>
      <c r="H187" s="9">
        <f t="shared" si="79"/>
        <v>-3.3333333333333333E-2</v>
      </c>
    </row>
    <row r="188" spans="2:8" ht="51" x14ac:dyDescent="0.2">
      <c r="B188" s="10" t="s">
        <v>254</v>
      </c>
      <c r="C188" s="11" t="s">
        <v>255</v>
      </c>
      <c r="D188" s="12">
        <f>D189</f>
        <v>71.5</v>
      </c>
      <c r="E188" s="12">
        <f t="shared" ref="E188:F188" si="103">E189</f>
        <v>71.5</v>
      </c>
      <c r="F188" s="12">
        <f t="shared" si="103"/>
        <v>352.4</v>
      </c>
      <c r="G188" s="9">
        <f t="shared" si="78"/>
        <v>4.928671328671328</v>
      </c>
      <c r="H188" s="9">
        <f t="shared" si="79"/>
        <v>4.928671328671328</v>
      </c>
    </row>
    <row r="189" spans="2:8" ht="51" x14ac:dyDescent="0.2">
      <c r="B189" s="10" t="s">
        <v>256</v>
      </c>
      <c r="C189" s="13" t="s">
        <v>255</v>
      </c>
      <c r="D189" s="12">
        <v>71.5</v>
      </c>
      <c r="E189" s="12">
        <v>71.5</v>
      </c>
      <c r="F189" s="12">
        <v>352.4</v>
      </c>
      <c r="G189" s="9">
        <f t="shared" si="78"/>
        <v>4.928671328671328</v>
      </c>
      <c r="H189" s="9">
        <f t="shared" si="79"/>
        <v>4.928671328671328</v>
      </c>
    </row>
    <row r="190" spans="2:8" ht="25.5" x14ac:dyDescent="0.2">
      <c r="B190" s="6" t="s">
        <v>257</v>
      </c>
      <c r="C190" s="7" t="s">
        <v>258</v>
      </c>
      <c r="D190" s="8">
        <f>D191+D196+D209+D216+D219</f>
        <v>0</v>
      </c>
      <c r="E190" s="8">
        <f t="shared" ref="E190:F190" si="104">E191+E196+E209+E216+E219</f>
        <v>0</v>
      </c>
      <c r="F190" s="8">
        <f t="shared" si="104"/>
        <v>185.90000000000003</v>
      </c>
      <c r="G190" s="9">
        <v>0</v>
      </c>
      <c r="H190" s="9">
        <v>0</v>
      </c>
    </row>
    <row r="191" spans="2:8" ht="25.5" x14ac:dyDescent="0.2">
      <c r="B191" s="6" t="s">
        <v>259</v>
      </c>
      <c r="C191" s="7" t="s">
        <v>260</v>
      </c>
      <c r="D191" s="8">
        <f>D192+D194</f>
        <v>0</v>
      </c>
      <c r="E191" s="8">
        <f t="shared" ref="E191:F191" si="105">E192+E194</f>
        <v>0</v>
      </c>
      <c r="F191" s="8">
        <f t="shared" si="105"/>
        <v>24.200000000000003</v>
      </c>
      <c r="G191" s="9">
        <v>0</v>
      </c>
      <c r="H191" s="9">
        <v>0</v>
      </c>
    </row>
    <row r="192" spans="2:8" ht="25.5" x14ac:dyDescent="0.2">
      <c r="B192" s="10" t="s">
        <v>261</v>
      </c>
      <c r="C192" s="11" t="s">
        <v>262</v>
      </c>
      <c r="D192" s="12">
        <f>D193</f>
        <v>0</v>
      </c>
      <c r="E192" s="12">
        <f t="shared" ref="E192:F192" si="106">E193</f>
        <v>0</v>
      </c>
      <c r="F192" s="12">
        <f t="shared" si="106"/>
        <v>8.4</v>
      </c>
      <c r="G192" s="9">
        <v>0</v>
      </c>
      <c r="H192" s="9">
        <v>0</v>
      </c>
    </row>
    <row r="193" spans="2:8" ht="25.5" x14ac:dyDescent="0.2">
      <c r="B193" s="10" t="s">
        <v>843</v>
      </c>
      <c r="C193" s="11" t="s">
        <v>262</v>
      </c>
      <c r="D193" s="12">
        <v>0</v>
      </c>
      <c r="E193" s="12">
        <v>0</v>
      </c>
      <c r="F193" s="12">
        <v>8.4</v>
      </c>
      <c r="G193" s="9">
        <v>0</v>
      </c>
      <c r="H193" s="9">
        <v>0</v>
      </c>
    </row>
    <row r="194" spans="2:8" ht="38.25" x14ac:dyDescent="0.2">
      <c r="B194" s="10" t="s">
        <v>263</v>
      </c>
      <c r="C194" s="11" t="s">
        <v>264</v>
      </c>
      <c r="D194" s="12">
        <f>D195</f>
        <v>0</v>
      </c>
      <c r="E194" s="12">
        <f t="shared" ref="E194:F194" si="107">E195</f>
        <v>0</v>
      </c>
      <c r="F194" s="12">
        <f t="shared" si="107"/>
        <v>15.8</v>
      </c>
      <c r="G194" s="9">
        <v>0</v>
      </c>
      <c r="H194" s="9">
        <v>0</v>
      </c>
    </row>
    <row r="195" spans="2:8" ht="38.25" x14ac:dyDescent="0.2">
      <c r="B195" s="10" t="s">
        <v>844</v>
      </c>
      <c r="C195" s="11" t="s">
        <v>264</v>
      </c>
      <c r="D195" s="12">
        <v>0</v>
      </c>
      <c r="E195" s="12">
        <v>0</v>
      </c>
      <c r="F195" s="12">
        <v>15.8</v>
      </c>
      <c r="G195" s="9">
        <v>0</v>
      </c>
      <c r="H195" s="9">
        <v>0</v>
      </c>
    </row>
    <row r="196" spans="2:8" x14ac:dyDescent="0.2">
      <c r="B196" s="6" t="s">
        <v>265</v>
      </c>
      <c r="C196" s="7" t="s">
        <v>266</v>
      </c>
      <c r="D196" s="8">
        <f>D197+D204</f>
        <v>0</v>
      </c>
      <c r="E196" s="8">
        <f>E197+E204</f>
        <v>0</v>
      </c>
      <c r="F196" s="8">
        <f>F197+F204</f>
        <v>19.100000000000001</v>
      </c>
      <c r="G196" s="9">
        <v>0</v>
      </c>
      <c r="H196" s="9">
        <v>0</v>
      </c>
    </row>
    <row r="197" spans="2:8" x14ac:dyDescent="0.2">
      <c r="B197" s="10" t="s">
        <v>267</v>
      </c>
      <c r="C197" s="11" t="s">
        <v>268</v>
      </c>
      <c r="D197" s="12">
        <f>D198+D200+D202</f>
        <v>0</v>
      </c>
      <c r="E197" s="12">
        <f t="shared" ref="E197:F197" si="108">E198+E200+E202</f>
        <v>0</v>
      </c>
      <c r="F197" s="12">
        <f t="shared" si="108"/>
        <v>5.2000000000000011</v>
      </c>
      <c r="G197" s="9">
        <v>0</v>
      </c>
      <c r="H197" s="9">
        <v>0</v>
      </c>
    </row>
    <row r="198" spans="2:8" x14ac:dyDescent="0.2">
      <c r="B198" s="10" t="s">
        <v>269</v>
      </c>
      <c r="C198" s="11" t="s">
        <v>270</v>
      </c>
      <c r="D198" s="12">
        <f>D199</f>
        <v>0</v>
      </c>
      <c r="E198" s="12">
        <f t="shared" ref="E198:F198" si="109">E199</f>
        <v>0</v>
      </c>
      <c r="F198" s="12">
        <f t="shared" si="109"/>
        <v>-0.1</v>
      </c>
      <c r="G198" s="9">
        <v>0</v>
      </c>
      <c r="H198" s="9">
        <v>0</v>
      </c>
    </row>
    <row r="199" spans="2:8" x14ac:dyDescent="0.2">
      <c r="B199" s="10" t="s">
        <v>845</v>
      </c>
      <c r="C199" s="11" t="s">
        <v>270</v>
      </c>
      <c r="D199" s="12">
        <v>0</v>
      </c>
      <c r="E199" s="12">
        <v>0</v>
      </c>
      <c r="F199" s="12">
        <v>-0.1</v>
      </c>
      <c r="G199" s="9">
        <v>0</v>
      </c>
      <c r="H199" s="9">
        <v>0</v>
      </c>
    </row>
    <row r="200" spans="2:8" x14ac:dyDescent="0.2">
      <c r="B200" s="10" t="s">
        <v>271</v>
      </c>
      <c r="C200" s="11" t="s">
        <v>272</v>
      </c>
      <c r="D200" s="12">
        <f>D201</f>
        <v>0</v>
      </c>
      <c r="E200" s="12">
        <f t="shared" ref="E200:F200" si="110">E201</f>
        <v>0</v>
      </c>
      <c r="F200" s="12">
        <f t="shared" si="110"/>
        <v>5.4</v>
      </c>
      <c r="G200" s="9">
        <v>0</v>
      </c>
      <c r="H200" s="9">
        <v>0</v>
      </c>
    </row>
    <row r="201" spans="2:8" x14ac:dyDescent="0.2">
      <c r="B201" s="10" t="s">
        <v>846</v>
      </c>
      <c r="C201" s="11" t="s">
        <v>272</v>
      </c>
      <c r="D201" s="12">
        <v>0</v>
      </c>
      <c r="E201" s="12">
        <v>0</v>
      </c>
      <c r="F201" s="12">
        <v>5.4</v>
      </c>
      <c r="G201" s="9">
        <v>0</v>
      </c>
      <c r="H201" s="9">
        <v>0</v>
      </c>
    </row>
    <row r="202" spans="2:8" x14ac:dyDescent="0.2">
      <c r="B202" s="10" t="s">
        <v>273</v>
      </c>
      <c r="C202" s="11" t="s">
        <v>274</v>
      </c>
      <c r="D202" s="12">
        <f>D203</f>
        <v>0</v>
      </c>
      <c r="E202" s="12">
        <f t="shared" ref="E202:F202" si="111">E203</f>
        <v>0</v>
      </c>
      <c r="F202" s="12">
        <f t="shared" si="111"/>
        <v>-0.1</v>
      </c>
      <c r="G202" s="9">
        <v>0</v>
      </c>
      <c r="H202" s="9">
        <v>0</v>
      </c>
    </row>
    <row r="203" spans="2:8" x14ac:dyDescent="0.2">
      <c r="B203" s="10" t="s">
        <v>847</v>
      </c>
      <c r="C203" s="11" t="s">
        <v>274</v>
      </c>
      <c r="D203" s="12">
        <v>0</v>
      </c>
      <c r="E203" s="12">
        <v>0</v>
      </c>
      <c r="F203" s="12">
        <v>-0.1</v>
      </c>
      <c r="G203" s="9">
        <v>0</v>
      </c>
      <c r="H203" s="9">
        <v>0</v>
      </c>
    </row>
    <row r="204" spans="2:8" x14ac:dyDescent="0.2">
      <c r="B204" s="10" t="s">
        <v>275</v>
      </c>
      <c r="C204" s="11" t="s">
        <v>276</v>
      </c>
      <c r="D204" s="12">
        <f>D205+D207</f>
        <v>0</v>
      </c>
      <c r="E204" s="12">
        <f t="shared" ref="E204:F204" si="112">E205+E207</f>
        <v>0</v>
      </c>
      <c r="F204" s="12">
        <f t="shared" si="112"/>
        <v>13.9</v>
      </c>
      <c r="G204" s="9">
        <v>0</v>
      </c>
      <c r="H204" s="9">
        <v>0</v>
      </c>
    </row>
    <row r="205" spans="2:8" ht="51" x14ac:dyDescent="0.2">
      <c r="B205" s="10" t="s">
        <v>277</v>
      </c>
      <c r="C205" s="11" t="s">
        <v>278</v>
      </c>
      <c r="D205" s="12">
        <f>D206</f>
        <v>0</v>
      </c>
      <c r="E205" s="12">
        <f t="shared" ref="E205:F205" si="113">E206</f>
        <v>0</v>
      </c>
      <c r="F205" s="12">
        <f t="shared" si="113"/>
        <v>14</v>
      </c>
      <c r="G205" s="9">
        <v>0</v>
      </c>
      <c r="H205" s="9">
        <v>0</v>
      </c>
    </row>
    <row r="206" spans="2:8" ht="51" x14ac:dyDescent="0.2">
      <c r="B206" s="10" t="s">
        <v>848</v>
      </c>
      <c r="C206" s="11" t="s">
        <v>278</v>
      </c>
      <c r="D206" s="12">
        <v>0</v>
      </c>
      <c r="E206" s="12">
        <v>0</v>
      </c>
      <c r="F206" s="12">
        <v>14</v>
      </c>
      <c r="G206" s="9">
        <v>0</v>
      </c>
      <c r="H206" s="9">
        <v>0</v>
      </c>
    </row>
    <row r="207" spans="2:8" ht="51" x14ac:dyDescent="0.2">
      <c r="B207" s="10" t="s">
        <v>279</v>
      </c>
      <c r="C207" s="11" t="s">
        <v>280</v>
      </c>
      <c r="D207" s="12">
        <f>D208</f>
        <v>0</v>
      </c>
      <c r="E207" s="12">
        <f t="shared" ref="E207:F207" si="114">E208</f>
        <v>0</v>
      </c>
      <c r="F207" s="12">
        <f t="shared" si="114"/>
        <v>-0.1</v>
      </c>
      <c r="G207" s="9">
        <v>0</v>
      </c>
      <c r="H207" s="9">
        <v>0</v>
      </c>
    </row>
    <row r="208" spans="2:8" ht="51" x14ac:dyDescent="0.2">
      <c r="B208" s="10" t="s">
        <v>849</v>
      </c>
      <c r="C208" s="11" t="s">
        <v>280</v>
      </c>
      <c r="D208" s="12">
        <v>0</v>
      </c>
      <c r="E208" s="12">
        <v>0</v>
      </c>
      <c r="F208" s="12">
        <v>-0.1</v>
      </c>
      <c r="G208" s="9">
        <v>0</v>
      </c>
      <c r="H208" s="9">
        <v>0</v>
      </c>
    </row>
    <row r="209" spans="2:8" x14ac:dyDescent="0.2">
      <c r="B209" s="6" t="s">
        <v>281</v>
      </c>
      <c r="C209" s="7" t="s">
        <v>282</v>
      </c>
      <c r="D209" s="8">
        <f>D210+D212+D214</f>
        <v>0</v>
      </c>
      <c r="E209" s="8">
        <f t="shared" ref="E209:F209" si="115">E210+E212+E214</f>
        <v>0</v>
      </c>
      <c r="F209" s="8">
        <f t="shared" si="115"/>
        <v>146.5</v>
      </c>
      <c r="G209" s="9">
        <v>0</v>
      </c>
      <c r="H209" s="9">
        <v>0</v>
      </c>
    </row>
    <row r="210" spans="2:8" x14ac:dyDescent="0.2">
      <c r="B210" s="10" t="s">
        <v>283</v>
      </c>
      <c r="C210" s="11" t="s">
        <v>284</v>
      </c>
      <c r="D210" s="12">
        <f>D211</f>
        <v>0</v>
      </c>
      <c r="E210" s="12">
        <f t="shared" ref="E210:F210" si="116">E211</f>
        <v>0</v>
      </c>
      <c r="F210" s="12">
        <f t="shared" si="116"/>
        <v>93.2</v>
      </c>
      <c r="G210" s="9">
        <v>0</v>
      </c>
      <c r="H210" s="9">
        <v>0</v>
      </c>
    </row>
    <row r="211" spans="2:8" x14ac:dyDescent="0.2">
      <c r="B211" s="10" t="s">
        <v>851</v>
      </c>
      <c r="C211" s="11" t="s">
        <v>284</v>
      </c>
      <c r="D211" s="12">
        <v>0</v>
      </c>
      <c r="E211" s="12">
        <v>0</v>
      </c>
      <c r="F211" s="12">
        <v>93.2</v>
      </c>
      <c r="G211" s="9">
        <v>0</v>
      </c>
      <c r="H211" s="9">
        <v>0</v>
      </c>
    </row>
    <row r="212" spans="2:8" ht="25.5" x14ac:dyDescent="0.2">
      <c r="B212" s="10" t="s">
        <v>285</v>
      </c>
      <c r="C212" s="11" t="s">
        <v>286</v>
      </c>
      <c r="D212" s="12">
        <f>D213</f>
        <v>0</v>
      </c>
      <c r="E212" s="12">
        <f t="shared" ref="E212:F212" si="117">E213</f>
        <v>0</v>
      </c>
      <c r="F212" s="12">
        <f t="shared" si="117"/>
        <v>46.6</v>
      </c>
      <c r="G212" s="9">
        <v>0</v>
      </c>
      <c r="H212" s="9">
        <v>0</v>
      </c>
    </row>
    <row r="213" spans="2:8" ht="25.5" x14ac:dyDescent="0.2">
      <c r="B213" s="10" t="s">
        <v>852</v>
      </c>
      <c r="C213" s="11" t="s">
        <v>286</v>
      </c>
      <c r="D213" s="12">
        <v>0</v>
      </c>
      <c r="E213" s="12">
        <v>0</v>
      </c>
      <c r="F213" s="12">
        <v>46.6</v>
      </c>
      <c r="G213" s="9">
        <v>0</v>
      </c>
      <c r="H213" s="9">
        <v>0</v>
      </c>
    </row>
    <row r="214" spans="2:8" x14ac:dyDescent="0.2">
      <c r="B214" s="10" t="s">
        <v>287</v>
      </c>
      <c r="C214" s="11" t="s">
        <v>288</v>
      </c>
      <c r="D214" s="12">
        <f>D215</f>
        <v>0</v>
      </c>
      <c r="E214" s="12">
        <f t="shared" ref="E214:F214" si="118">E215</f>
        <v>0</v>
      </c>
      <c r="F214" s="12">
        <f t="shared" si="118"/>
        <v>6.7</v>
      </c>
      <c r="G214" s="9">
        <v>0</v>
      </c>
      <c r="H214" s="9">
        <v>0</v>
      </c>
    </row>
    <row r="215" spans="2:8" x14ac:dyDescent="0.2">
      <c r="B215" s="10" t="s">
        <v>853</v>
      </c>
      <c r="C215" s="11" t="s">
        <v>288</v>
      </c>
      <c r="D215" s="12">
        <v>0</v>
      </c>
      <c r="E215" s="12">
        <v>0</v>
      </c>
      <c r="F215" s="12">
        <v>6.7</v>
      </c>
      <c r="G215" s="9">
        <v>0</v>
      </c>
      <c r="H215" s="9">
        <v>0</v>
      </c>
    </row>
    <row r="216" spans="2:8" ht="25.5" x14ac:dyDescent="0.2">
      <c r="B216" s="6" t="s">
        <v>289</v>
      </c>
      <c r="C216" s="7" t="s">
        <v>290</v>
      </c>
      <c r="D216" s="8">
        <f>D217</f>
        <v>0</v>
      </c>
      <c r="E216" s="8">
        <f t="shared" ref="E216:F216" si="119">E217</f>
        <v>0</v>
      </c>
      <c r="F216" s="8">
        <f t="shared" si="119"/>
        <v>42.9</v>
      </c>
      <c r="G216" s="9">
        <v>0</v>
      </c>
      <c r="H216" s="9">
        <v>0</v>
      </c>
    </row>
    <row r="217" spans="2:8" x14ac:dyDescent="0.2">
      <c r="B217" s="10" t="s">
        <v>291</v>
      </c>
      <c r="C217" s="11" t="s">
        <v>292</v>
      </c>
      <c r="D217" s="12">
        <f>D218</f>
        <v>0</v>
      </c>
      <c r="E217" s="12">
        <f t="shared" ref="E217:F217" si="120">E218</f>
        <v>0</v>
      </c>
      <c r="F217" s="12">
        <f t="shared" si="120"/>
        <v>42.9</v>
      </c>
      <c r="G217" s="9">
        <v>0</v>
      </c>
      <c r="H217" s="9">
        <v>0</v>
      </c>
    </row>
    <row r="218" spans="2:8" x14ac:dyDescent="0.2">
      <c r="B218" s="10" t="s">
        <v>850</v>
      </c>
      <c r="C218" s="11" t="s">
        <v>292</v>
      </c>
      <c r="D218" s="12">
        <v>0</v>
      </c>
      <c r="E218" s="12">
        <v>0</v>
      </c>
      <c r="F218" s="12">
        <v>42.9</v>
      </c>
      <c r="G218" s="9">
        <v>0</v>
      </c>
      <c r="H218" s="9">
        <v>0</v>
      </c>
    </row>
    <row r="219" spans="2:8" ht="25.5" x14ac:dyDescent="0.2">
      <c r="B219" s="6" t="s">
        <v>293</v>
      </c>
      <c r="C219" s="7" t="s">
        <v>294</v>
      </c>
      <c r="D219" s="8">
        <f>D220+D222</f>
        <v>0</v>
      </c>
      <c r="E219" s="8">
        <f t="shared" ref="E219:F219" si="121">E220+E222</f>
        <v>0</v>
      </c>
      <c r="F219" s="8">
        <f t="shared" si="121"/>
        <v>-46.8</v>
      </c>
      <c r="G219" s="9">
        <v>0</v>
      </c>
      <c r="H219" s="9">
        <v>0</v>
      </c>
    </row>
    <row r="220" spans="2:8" ht="25.5" x14ac:dyDescent="0.2">
      <c r="B220" s="10" t="s">
        <v>295</v>
      </c>
      <c r="C220" s="11" t="s">
        <v>294</v>
      </c>
      <c r="D220" s="12">
        <f>D221</f>
        <v>0</v>
      </c>
      <c r="E220" s="12">
        <f t="shared" ref="E220:F220" si="122">E221</f>
        <v>0</v>
      </c>
      <c r="F220" s="12">
        <f t="shared" si="122"/>
        <v>-46.8</v>
      </c>
      <c r="G220" s="9">
        <v>0</v>
      </c>
      <c r="H220" s="9">
        <v>0</v>
      </c>
    </row>
    <row r="221" spans="2:8" ht="25.5" x14ac:dyDescent="0.2">
      <c r="B221" s="10" t="s">
        <v>295</v>
      </c>
      <c r="C221" s="11" t="s">
        <v>294</v>
      </c>
      <c r="D221" s="12">
        <v>0</v>
      </c>
      <c r="E221" s="12">
        <v>0</v>
      </c>
      <c r="F221" s="12">
        <v>-46.8</v>
      </c>
      <c r="G221" s="9">
        <v>0</v>
      </c>
      <c r="H221" s="9">
        <v>0</v>
      </c>
    </row>
    <row r="222" spans="2:8" ht="38.25" x14ac:dyDescent="0.2">
      <c r="B222" s="10" t="s">
        <v>296</v>
      </c>
      <c r="C222" s="11" t="s">
        <v>297</v>
      </c>
      <c r="D222" s="12">
        <f>D223</f>
        <v>0</v>
      </c>
      <c r="E222" s="12">
        <f t="shared" ref="E222:F222" si="123">E223</f>
        <v>0</v>
      </c>
      <c r="F222" s="12">
        <f t="shared" si="123"/>
        <v>0</v>
      </c>
      <c r="G222" s="9">
        <v>0</v>
      </c>
      <c r="H222" s="9">
        <v>0</v>
      </c>
    </row>
    <row r="223" spans="2:8" ht="38.25" x14ac:dyDescent="0.2">
      <c r="B223" s="10" t="s">
        <v>296</v>
      </c>
      <c r="C223" s="11" t="s">
        <v>297</v>
      </c>
      <c r="D223" s="12">
        <v>0</v>
      </c>
      <c r="E223" s="12">
        <v>0</v>
      </c>
      <c r="F223" s="12">
        <v>0</v>
      </c>
      <c r="G223" s="9">
        <v>0</v>
      </c>
      <c r="H223" s="9">
        <v>0</v>
      </c>
    </row>
    <row r="224" spans="2:8" ht="25.5" x14ac:dyDescent="0.2">
      <c r="B224" s="6" t="s">
        <v>298</v>
      </c>
      <c r="C224" s="7" t="s">
        <v>299</v>
      </c>
      <c r="D224" s="8">
        <f>D225+D228+D232+D235+D252+D261+D268</f>
        <v>1473040</v>
      </c>
      <c r="E224" s="8">
        <f>E225+E228+E232+E235+E252+E261+E268</f>
        <v>1473040</v>
      </c>
      <c r="F224" s="8">
        <f>F225+F228+F232+F235+F252+F261+F268</f>
        <v>3272810.9</v>
      </c>
      <c r="G224" s="9">
        <f t="shared" ref="G224:G261" si="124">F224/D224</f>
        <v>2.2218072150111334</v>
      </c>
      <c r="H224" s="9">
        <f t="shared" ref="H224:H261" si="125">F224/E224</f>
        <v>2.2218072150111334</v>
      </c>
    </row>
    <row r="225" spans="2:8" ht="51" x14ac:dyDescent="0.2">
      <c r="B225" s="6" t="s">
        <v>300</v>
      </c>
      <c r="C225" s="7" t="s">
        <v>301</v>
      </c>
      <c r="D225" s="8">
        <f>D226</f>
        <v>9095.7999999999993</v>
      </c>
      <c r="E225" s="8">
        <f t="shared" ref="E225:F225" si="126">E226</f>
        <v>9095.7999999999993</v>
      </c>
      <c r="F225" s="8">
        <f t="shared" si="126"/>
        <v>9243.7000000000007</v>
      </c>
      <c r="G225" s="9">
        <f t="shared" si="124"/>
        <v>1.0162602519844326</v>
      </c>
      <c r="H225" s="9">
        <f t="shared" si="125"/>
        <v>1.0162602519844326</v>
      </c>
    </row>
    <row r="226" spans="2:8" ht="38.25" x14ac:dyDescent="0.2">
      <c r="B226" s="10" t="s">
        <v>302</v>
      </c>
      <c r="C226" s="11" t="s">
        <v>303</v>
      </c>
      <c r="D226" s="12">
        <f>D227</f>
        <v>9095.7999999999993</v>
      </c>
      <c r="E226" s="12">
        <f t="shared" ref="E226:F226" si="127">E227</f>
        <v>9095.7999999999993</v>
      </c>
      <c r="F226" s="12">
        <f t="shared" si="127"/>
        <v>9243.7000000000007</v>
      </c>
      <c r="G226" s="9">
        <f t="shared" si="124"/>
        <v>1.0162602519844326</v>
      </c>
      <c r="H226" s="9">
        <f t="shared" si="125"/>
        <v>1.0162602519844326</v>
      </c>
    </row>
    <row r="227" spans="2:8" ht="38.25" x14ac:dyDescent="0.2">
      <c r="B227" s="10" t="s">
        <v>304</v>
      </c>
      <c r="C227" s="13" t="s">
        <v>303</v>
      </c>
      <c r="D227" s="12">
        <v>9095.7999999999993</v>
      </c>
      <c r="E227" s="12">
        <v>9095.7999999999993</v>
      </c>
      <c r="F227" s="12">
        <v>9243.7000000000007</v>
      </c>
      <c r="G227" s="9">
        <f t="shared" si="124"/>
        <v>1.0162602519844326</v>
      </c>
      <c r="H227" s="9">
        <f t="shared" si="125"/>
        <v>1.0162602519844326</v>
      </c>
    </row>
    <row r="228" spans="2:8" x14ac:dyDescent="0.2">
      <c r="B228" s="6" t="s">
        <v>305</v>
      </c>
      <c r="C228" s="7" t="s">
        <v>306</v>
      </c>
      <c r="D228" s="8">
        <f>D229</f>
        <v>1187063.6000000001</v>
      </c>
      <c r="E228" s="8">
        <f t="shared" ref="E228:F228" si="128">E229</f>
        <v>1187063.6000000001</v>
      </c>
      <c r="F228" s="8">
        <f t="shared" si="128"/>
        <v>2929611.6</v>
      </c>
      <c r="G228" s="9">
        <f t="shared" si="124"/>
        <v>2.467948305381447</v>
      </c>
      <c r="H228" s="9">
        <f t="shared" si="125"/>
        <v>2.467948305381447</v>
      </c>
    </row>
    <row r="229" spans="2:8" ht="38.25" x14ac:dyDescent="0.2">
      <c r="B229" s="10" t="s">
        <v>307</v>
      </c>
      <c r="C229" s="11" t="s">
        <v>308</v>
      </c>
      <c r="D229" s="12">
        <f>D230</f>
        <v>1187063.6000000001</v>
      </c>
      <c r="E229" s="12">
        <f t="shared" ref="E229:F229" si="129">E230</f>
        <v>1187063.6000000001</v>
      </c>
      <c r="F229" s="12">
        <f t="shared" si="129"/>
        <v>2929611.6</v>
      </c>
      <c r="G229" s="9">
        <f t="shared" si="124"/>
        <v>2.467948305381447</v>
      </c>
      <c r="H229" s="9">
        <f t="shared" si="125"/>
        <v>2.467948305381447</v>
      </c>
    </row>
    <row r="230" spans="2:8" ht="38.25" x14ac:dyDescent="0.2">
      <c r="B230" s="10" t="s">
        <v>309</v>
      </c>
      <c r="C230" s="11" t="s">
        <v>310</v>
      </c>
      <c r="D230" s="12">
        <f>D231</f>
        <v>1187063.6000000001</v>
      </c>
      <c r="E230" s="12">
        <f t="shared" ref="E230:F230" si="130">E231</f>
        <v>1187063.6000000001</v>
      </c>
      <c r="F230" s="12">
        <f t="shared" si="130"/>
        <v>2929611.6</v>
      </c>
      <c r="G230" s="9">
        <f t="shared" si="124"/>
        <v>2.467948305381447</v>
      </c>
      <c r="H230" s="9">
        <f t="shared" si="125"/>
        <v>2.467948305381447</v>
      </c>
    </row>
    <row r="231" spans="2:8" ht="38.25" x14ac:dyDescent="0.2">
      <c r="B231" s="10" t="s">
        <v>311</v>
      </c>
      <c r="C231" s="13" t="s">
        <v>310</v>
      </c>
      <c r="D231" s="12">
        <v>1187063.6000000001</v>
      </c>
      <c r="E231" s="12">
        <v>1187063.6000000001</v>
      </c>
      <c r="F231" s="12">
        <v>2929611.6</v>
      </c>
      <c r="G231" s="9">
        <f t="shared" si="124"/>
        <v>2.467948305381447</v>
      </c>
      <c r="H231" s="9">
        <f t="shared" si="125"/>
        <v>2.467948305381447</v>
      </c>
    </row>
    <row r="232" spans="2:8" ht="25.5" x14ac:dyDescent="0.2">
      <c r="B232" s="6" t="s">
        <v>312</v>
      </c>
      <c r="C232" s="7" t="s">
        <v>313</v>
      </c>
      <c r="D232" s="8">
        <f>D233</f>
        <v>94557.2</v>
      </c>
      <c r="E232" s="8">
        <f t="shared" ref="E232:F232" si="131">E233</f>
        <v>94557.2</v>
      </c>
      <c r="F232" s="8">
        <f t="shared" si="131"/>
        <v>94556.800000000003</v>
      </c>
      <c r="G232" s="9">
        <f t="shared" si="124"/>
        <v>0.99999576975629567</v>
      </c>
      <c r="H232" s="9">
        <f t="shared" si="125"/>
        <v>0.99999576975629567</v>
      </c>
    </row>
    <row r="233" spans="2:8" ht="25.5" x14ac:dyDescent="0.2">
      <c r="B233" s="10" t="s">
        <v>314</v>
      </c>
      <c r="C233" s="11" t="s">
        <v>315</v>
      </c>
      <c r="D233" s="12">
        <f>D234</f>
        <v>94557.2</v>
      </c>
      <c r="E233" s="12">
        <f t="shared" ref="E233:F233" si="132">E234</f>
        <v>94557.2</v>
      </c>
      <c r="F233" s="12">
        <f t="shared" si="132"/>
        <v>94556.800000000003</v>
      </c>
      <c r="G233" s="9">
        <f t="shared" si="124"/>
        <v>0.99999576975629567</v>
      </c>
      <c r="H233" s="9">
        <f t="shared" si="125"/>
        <v>0.99999576975629567</v>
      </c>
    </row>
    <row r="234" spans="2:8" ht="25.5" x14ac:dyDescent="0.2">
      <c r="B234" s="10" t="s">
        <v>316</v>
      </c>
      <c r="C234" s="13" t="s">
        <v>315</v>
      </c>
      <c r="D234" s="12">
        <v>94557.2</v>
      </c>
      <c r="E234" s="12">
        <v>94557.2</v>
      </c>
      <c r="F234" s="12">
        <v>94556.800000000003</v>
      </c>
      <c r="G234" s="9">
        <f t="shared" si="124"/>
        <v>0.99999576975629567</v>
      </c>
      <c r="H234" s="9">
        <f t="shared" si="125"/>
        <v>0.99999576975629567</v>
      </c>
    </row>
    <row r="235" spans="2:8" ht="63.75" x14ac:dyDescent="0.2">
      <c r="B235" s="6" t="s">
        <v>317</v>
      </c>
      <c r="C235" s="7" t="s">
        <v>318</v>
      </c>
      <c r="D235" s="8">
        <f>D236+D239+D247+D250</f>
        <v>179761.4</v>
      </c>
      <c r="E235" s="8">
        <f>E236+E239+E247+E250</f>
        <v>179761.4</v>
      </c>
      <c r="F235" s="8">
        <f>F236+F239+F247+F250</f>
        <v>232623.9</v>
      </c>
      <c r="G235" s="9">
        <f t="shared" si="124"/>
        <v>1.2940703621578382</v>
      </c>
      <c r="H235" s="9">
        <f t="shared" si="125"/>
        <v>1.2940703621578382</v>
      </c>
    </row>
    <row r="236" spans="2:8" ht="51" x14ac:dyDescent="0.2">
      <c r="B236" s="10" t="s">
        <v>319</v>
      </c>
      <c r="C236" s="11" t="s">
        <v>320</v>
      </c>
      <c r="D236" s="12">
        <f>D237</f>
        <v>158665</v>
      </c>
      <c r="E236" s="12">
        <f t="shared" ref="E236:F236" si="133">E237</f>
        <v>158665</v>
      </c>
      <c r="F236" s="12">
        <f t="shared" si="133"/>
        <v>205115.9</v>
      </c>
      <c r="G236" s="9">
        <f t="shared" si="124"/>
        <v>1.2927608483282387</v>
      </c>
      <c r="H236" s="9">
        <f t="shared" si="125"/>
        <v>1.2927608483282387</v>
      </c>
    </row>
    <row r="237" spans="2:8" ht="63.75" x14ac:dyDescent="0.2">
      <c r="B237" s="10" t="s">
        <v>321</v>
      </c>
      <c r="C237" s="11" t="s">
        <v>322</v>
      </c>
      <c r="D237" s="12">
        <f>D238</f>
        <v>158665</v>
      </c>
      <c r="E237" s="12">
        <f t="shared" ref="E237" si="134">E238</f>
        <v>158665</v>
      </c>
      <c r="F237" s="12">
        <f>F238</f>
        <v>205115.9</v>
      </c>
      <c r="G237" s="9">
        <f t="shared" si="124"/>
        <v>1.2927608483282387</v>
      </c>
      <c r="H237" s="9">
        <f t="shared" si="125"/>
        <v>1.2927608483282387</v>
      </c>
    </row>
    <row r="238" spans="2:8" ht="63.75" x14ac:dyDescent="0.2">
      <c r="B238" s="10" t="s">
        <v>323</v>
      </c>
      <c r="C238" s="13" t="s">
        <v>322</v>
      </c>
      <c r="D238" s="12">
        <v>158665</v>
      </c>
      <c r="E238" s="12">
        <v>158665</v>
      </c>
      <c r="F238" s="12">
        <v>205115.9</v>
      </c>
      <c r="G238" s="9">
        <f t="shared" si="124"/>
        <v>1.2927608483282387</v>
      </c>
      <c r="H238" s="9">
        <f t="shared" si="125"/>
        <v>1.2927608483282387</v>
      </c>
    </row>
    <row r="239" spans="2:8" ht="63.75" x14ac:dyDescent="0.2">
      <c r="B239" s="10" t="s">
        <v>324</v>
      </c>
      <c r="C239" s="11" t="s">
        <v>325</v>
      </c>
      <c r="D239" s="12">
        <f>D240</f>
        <v>13888.600000000002</v>
      </c>
      <c r="E239" s="12">
        <f t="shared" ref="E239:F239" si="135">E240</f>
        <v>13888.600000000002</v>
      </c>
      <c r="F239" s="12">
        <f t="shared" si="135"/>
        <v>17184.400000000001</v>
      </c>
      <c r="G239" s="9">
        <f t="shared" si="124"/>
        <v>1.2373025358927465</v>
      </c>
      <c r="H239" s="9">
        <f t="shared" si="125"/>
        <v>1.2373025358927465</v>
      </c>
    </row>
    <row r="240" spans="2:8" ht="51" x14ac:dyDescent="0.2">
      <c r="B240" s="10" t="s">
        <v>326</v>
      </c>
      <c r="C240" s="11" t="s">
        <v>327</v>
      </c>
      <c r="D240" s="12">
        <f>SUM(D241:D246)</f>
        <v>13888.600000000002</v>
      </c>
      <c r="E240" s="12">
        <f t="shared" ref="E240:F240" si="136">SUM(E241:E246)</f>
        <v>13888.600000000002</v>
      </c>
      <c r="F240" s="12">
        <f t="shared" si="136"/>
        <v>17184.400000000001</v>
      </c>
      <c r="G240" s="9">
        <f t="shared" si="124"/>
        <v>1.2373025358927465</v>
      </c>
      <c r="H240" s="9">
        <f t="shared" si="125"/>
        <v>1.2373025358927465</v>
      </c>
    </row>
    <row r="241" spans="2:8" ht="51" x14ac:dyDescent="0.2">
      <c r="B241" s="10" t="s">
        <v>328</v>
      </c>
      <c r="C241" s="13" t="s">
        <v>327</v>
      </c>
      <c r="D241" s="12">
        <v>9041.5</v>
      </c>
      <c r="E241" s="12">
        <v>9041.5</v>
      </c>
      <c r="F241" s="12">
        <v>12104.8</v>
      </c>
      <c r="G241" s="9">
        <f t="shared" si="124"/>
        <v>1.3388044019244594</v>
      </c>
      <c r="H241" s="9">
        <f t="shared" si="125"/>
        <v>1.3388044019244594</v>
      </c>
    </row>
    <row r="242" spans="2:8" ht="51" x14ac:dyDescent="0.2">
      <c r="B242" s="10" t="s">
        <v>329</v>
      </c>
      <c r="C242" s="13" t="s">
        <v>327</v>
      </c>
      <c r="D242" s="12">
        <v>231.2</v>
      </c>
      <c r="E242" s="12">
        <v>231.2</v>
      </c>
      <c r="F242" s="12">
        <v>330.6</v>
      </c>
      <c r="G242" s="9">
        <f t="shared" si="124"/>
        <v>1.429930795847751</v>
      </c>
      <c r="H242" s="9">
        <f t="shared" si="125"/>
        <v>1.429930795847751</v>
      </c>
    </row>
    <row r="243" spans="2:8" ht="51" x14ac:dyDescent="0.2">
      <c r="B243" s="10" t="s">
        <v>330</v>
      </c>
      <c r="C243" s="13" t="s">
        <v>327</v>
      </c>
      <c r="D243" s="12">
        <v>3744.5</v>
      </c>
      <c r="E243" s="12">
        <v>3744.5</v>
      </c>
      <c r="F243" s="12">
        <v>3707.1</v>
      </c>
      <c r="G243" s="9">
        <f t="shared" si="124"/>
        <v>0.99001201762585123</v>
      </c>
      <c r="H243" s="9">
        <f t="shared" si="125"/>
        <v>0.99001201762585123</v>
      </c>
    </row>
    <row r="244" spans="2:8" ht="51" x14ac:dyDescent="0.2">
      <c r="B244" s="10" t="s">
        <v>331</v>
      </c>
      <c r="C244" s="13" t="s">
        <v>327</v>
      </c>
      <c r="D244" s="12">
        <v>9.6999999999999993</v>
      </c>
      <c r="E244" s="12">
        <v>9.6999999999999993</v>
      </c>
      <c r="F244" s="12">
        <v>9.6999999999999993</v>
      </c>
      <c r="G244" s="9">
        <f t="shared" si="124"/>
        <v>1</v>
      </c>
      <c r="H244" s="9">
        <f t="shared" si="125"/>
        <v>1</v>
      </c>
    </row>
    <row r="245" spans="2:8" ht="51" x14ac:dyDescent="0.2">
      <c r="B245" s="10" t="s">
        <v>332</v>
      </c>
      <c r="C245" s="13" t="s">
        <v>327</v>
      </c>
      <c r="D245" s="12">
        <v>168</v>
      </c>
      <c r="E245" s="12">
        <v>168</v>
      </c>
      <c r="F245" s="12">
        <v>186.7</v>
      </c>
      <c r="G245" s="9">
        <f t="shared" si="124"/>
        <v>1.1113095238095236</v>
      </c>
      <c r="H245" s="9">
        <f t="shared" si="125"/>
        <v>1.1113095238095236</v>
      </c>
    </row>
    <row r="246" spans="2:8" ht="51" x14ac:dyDescent="0.2">
      <c r="B246" s="10" t="s">
        <v>333</v>
      </c>
      <c r="C246" s="13" t="s">
        <v>327</v>
      </c>
      <c r="D246" s="12">
        <v>693.7</v>
      </c>
      <c r="E246" s="12">
        <v>693.7</v>
      </c>
      <c r="F246" s="12">
        <v>845.5</v>
      </c>
      <c r="G246" s="9">
        <f t="shared" si="124"/>
        <v>1.2188265820960069</v>
      </c>
      <c r="H246" s="9">
        <f t="shared" si="125"/>
        <v>1.2188265820960069</v>
      </c>
    </row>
    <row r="247" spans="2:8" ht="25.5" x14ac:dyDescent="0.2">
      <c r="B247" s="10" t="s">
        <v>334</v>
      </c>
      <c r="C247" s="11" t="s">
        <v>335</v>
      </c>
      <c r="D247" s="12">
        <f>D248</f>
        <v>7100</v>
      </c>
      <c r="E247" s="12">
        <f t="shared" ref="E247:F248" si="137">E248</f>
        <v>7100</v>
      </c>
      <c r="F247" s="12">
        <f t="shared" si="137"/>
        <v>8675.2000000000007</v>
      </c>
      <c r="G247" s="9">
        <f t="shared" si="124"/>
        <v>1.2218591549295776</v>
      </c>
      <c r="H247" s="9">
        <f t="shared" si="125"/>
        <v>1.2218591549295776</v>
      </c>
    </row>
    <row r="248" spans="2:8" ht="25.5" x14ac:dyDescent="0.2">
      <c r="B248" s="10" t="s">
        <v>336</v>
      </c>
      <c r="C248" s="11" t="s">
        <v>337</v>
      </c>
      <c r="D248" s="12">
        <f>D249</f>
        <v>7100</v>
      </c>
      <c r="E248" s="12">
        <f t="shared" si="137"/>
        <v>7100</v>
      </c>
      <c r="F248" s="12">
        <f t="shared" si="137"/>
        <v>8675.2000000000007</v>
      </c>
      <c r="G248" s="9">
        <f t="shared" si="124"/>
        <v>1.2218591549295776</v>
      </c>
      <c r="H248" s="9">
        <f t="shared" si="125"/>
        <v>1.2218591549295776</v>
      </c>
    </row>
    <row r="249" spans="2:8" ht="25.5" x14ac:dyDescent="0.2">
      <c r="B249" s="10" t="s">
        <v>338</v>
      </c>
      <c r="C249" s="13" t="s">
        <v>337</v>
      </c>
      <c r="D249" s="12">
        <v>7100</v>
      </c>
      <c r="E249" s="12">
        <v>7100</v>
      </c>
      <c r="F249" s="12">
        <v>8675.2000000000007</v>
      </c>
      <c r="G249" s="9">
        <f t="shared" si="124"/>
        <v>1.2218591549295776</v>
      </c>
      <c r="H249" s="9">
        <f t="shared" si="125"/>
        <v>1.2218591549295776</v>
      </c>
    </row>
    <row r="250" spans="2:8" ht="89.25" x14ac:dyDescent="0.2">
      <c r="B250" s="10" t="s">
        <v>339</v>
      </c>
      <c r="C250" s="11" t="s">
        <v>340</v>
      </c>
      <c r="D250" s="12">
        <f>D251</f>
        <v>107.8</v>
      </c>
      <c r="E250" s="12">
        <f t="shared" ref="E250:F250" si="138">E251</f>
        <v>107.8</v>
      </c>
      <c r="F250" s="12">
        <f t="shared" si="138"/>
        <v>1648.4</v>
      </c>
      <c r="G250" s="9">
        <f t="shared" si="124"/>
        <v>15.291280148423008</v>
      </c>
      <c r="H250" s="9">
        <f t="shared" si="125"/>
        <v>15.291280148423008</v>
      </c>
    </row>
    <row r="251" spans="2:8" ht="89.25" x14ac:dyDescent="0.2">
      <c r="B251" s="10" t="s">
        <v>341</v>
      </c>
      <c r="C251" s="13" t="s">
        <v>340</v>
      </c>
      <c r="D251" s="12">
        <v>107.8</v>
      </c>
      <c r="E251" s="12">
        <v>107.8</v>
      </c>
      <c r="F251" s="12">
        <v>1648.4</v>
      </c>
      <c r="G251" s="9">
        <f t="shared" si="124"/>
        <v>15.291280148423008</v>
      </c>
      <c r="H251" s="9">
        <f t="shared" si="125"/>
        <v>15.291280148423008</v>
      </c>
    </row>
    <row r="252" spans="2:8" ht="38.25" x14ac:dyDescent="0.2">
      <c r="B252" s="6" t="s">
        <v>342</v>
      </c>
      <c r="C252" s="7" t="s">
        <v>343</v>
      </c>
      <c r="D252" s="8">
        <f>D253+D258</f>
        <v>1010</v>
      </c>
      <c r="E252" s="8">
        <f t="shared" ref="E252:F252" si="139">E253+E258</f>
        <v>1010</v>
      </c>
      <c r="F252" s="8">
        <f t="shared" si="139"/>
        <v>4101.5</v>
      </c>
      <c r="G252" s="9">
        <f t="shared" si="124"/>
        <v>4.0608910891089112</v>
      </c>
      <c r="H252" s="9">
        <f t="shared" si="125"/>
        <v>4.0608910891089112</v>
      </c>
    </row>
    <row r="253" spans="2:8" ht="25.5" x14ac:dyDescent="0.2">
      <c r="B253" s="10" t="s">
        <v>344</v>
      </c>
      <c r="C253" s="11" t="s">
        <v>345</v>
      </c>
      <c r="D253" s="12">
        <f>D254</f>
        <v>910</v>
      </c>
      <c r="E253" s="12">
        <f t="shared" ref="E253:F253" si="140">E254</f>
        <v>910</v>
      </c>
      <c r="F253" s="12">
        <f t="shared" si="140"/>
        <v>4082.1</v>
      </c>
      <c r="G253" s="9">
        <f t="shared" si="124"/>
        <v>4.4858241758241757</v>
      </c>
      <c r="H253" s="9">
        <f t="shared" si="125"/>
        <v>4.4858241758241757</v>
      </c>
    </row>
    <row r="254" spans="2:8" ht="76.5" x14ac:dyDescent="0.2">
      <c r="B254" s="10" t="s">
        <v>346</v>
      </c>
      <c r="C254" s="11" t="s">
        <v>347</v>
      </c>
      <c r="D254" s="12">
        <f>SUM(D255:D257)</f>
        <v>910</v>
      </c>
      <c r="E254" s="12">
        <f t="shared" ref="E254" si="141">SUM(E255:E257)</f>
        <v>910</v>
      </c>
      <c r="F254" s="12">
        <f>SUM(F255:F257)</f>
        <v>4082.1</v>
      </c>
      <c r="G254" s="9">
        <f t="shared" si="124"/>
        <v>4.4858241758241757</v>
      </c>
      <c r="H254" s="9">
        <f t="shared" si="125"/>
        <v>4.4858241758241757</v>
      </c>
    </row>
    <row r="255" spans="2:8" ht="76.5" x14ac:dyDescent="0.2">
      <c r="B255" s="10" t="s">
        <v>348</v>
      </c>
      <c r="C255" s="13" t="s">
        <v>347</v>
      </c>
      <c r="D255" s="12">
        <v>0</v>
      </c>
      <c r="E255" s="12">
        <v>0</v>
      </c>
      <c r="F255" s="12">
        <v>0</v>
      </c>
      <c r="G255" s="9">
        <v>0</v>
      </c>
      <c r="H255" s="9">
        <v>0</v>
      </c>
    </row>
    <row r="256" spans="2:8" ht="76.5" x14ac:dyDescent="0.2">
      <c r="B256" s="10" t="s">
        <v>349</v>
      </c>
      <c r="C256" s="13" t="s">
        <v>347</v>
      </c>
      <c r="D256" s="12">
        <v>850</v>
      </c>
      <c r="E256" s="12">
        <v>850</v>
      </c>
      <c r="F256" s="12">
        <v>3902.2</v>
      </c>
      <c r="G256" s="9">
        <f t="shared" si="124"/>
        <v>4.5908235294117645</v>
      </c>
      <c r="H256" s="9">
        <f t="shared" si="125"/>
        <v>4.5908235294117645</v>
      </c>
    </row>
    <row r="257" spans="2:8" ht="76.5" x14ac:dyDescent="0.2">
      <c r="B257" s="10" t="s">
        <v>350</v>
      </c>
      <c r="C257" s="13" t="s">
        <v>347</v>
      </c>
      <c r="D257" s="12">
        <v>60</v>
      </c>
      <c r="E257" s="12">
        <v>60</v>
      </c>
      <c r="F257" s="12">
        <v>179.9</v>
      </c>
      <c r="G257" s="9">
        <f t="shared" si="124"/>
        <v>2.9983333333333335</v>
      </c>
      <c r="H257" s="9">
        <f t="shared" si="125"/>
        <v>2.9983333333333335</v>
      </c>
    </row>
    <row r="258" spans="2:8" ht="63.75" x14ac:dyDescent="0.2">
      <c r="B258" s="10" t="s">
        <v>351</v>
      </c>
      <c r="C258" s="11" t="s">
        <v>352</v>
      </c>
      <c r="D258" s="12">
        <f>D259</f>
        <v>100</v>
      </c>
      <c r="E258" s="12">
        <f t="shared" ref="E258:F259" si="142">E259</f>
        <v>100</v>
      </c>
      <c r="F258" s="12">
        <f t="shared" si="142"/>
        <v>19.399999999999999</v>
      </c>
      <c r="G258" s="9">
        <f t="shared" si="124"/>
        <v>0.19399999999999998</v>
      </c>
      <c r="H258" s="9">
        <f t="shared" si="125"/>
        <v>0.19399999999999998</v>
      </c>
    </row>
    <row r="259" spans="2:8" ht="102" x14ac:dyDescent="0.2">
      <c r="B259" s="10" t="s">
        <v>353</v>
      </c>
      <c r="C259" s="11" t="s">
        <v>354</v>
      </c>
      <c r="D259" s="12">
        <f>D260</f>
        <v>100</v>
      </c>
      <c r="E259" s="12">
        <f t="shared" si="142"/>
        <v>100</v>
      </c>
      <c r="F259" s="12">
        <f t="shared" si="142"/>
        <v>19.399999999999999</v>
      </c>
      <c r="G259" s="9">
        <f t="shared" si="124"/>
        <v>0.19399999999999998</v>
      </c>
      <c r="H259" s="9">
        <f t="shared" si="125"/>
        <v>0.19399999999999998</v>
      </c>
    </row>
    <row r="260" spans="2:8" ht="102" x14ac:dyDescent="0.2">
      <c r="B260" s="10" t="s">
        <v>355</v>
      </c>
      <c r="C260" s="13" t="s">
        <v>354</v>
      </c>
      <c r="D260" s="12">
        <v>100</v>
      </c>
      <c r="E260" s="12">
        <v>100</v>
      </c>
      <c r="F260" s="12">
        <v>19.399999999999999</v>
      </c>
      <c r="G260" s="9">
        <f t="shared" si="124"/>
        <v>0.19399999999999998</v>
      </c>
      <c r="H260" s="9">
        <f t="shared" si="125"/>
        <v>0.19399999999999998</v>
      </c>
    </row>
    <row r="261" spans="2:8" ht="51" x14ac:dyDescent="0.2">
      <c r="B261" s="6" t="s">
        <v>854</v>
      </c>
      <c r="C261" s="16" t="s">
        <v>885</v>
      </c>
      <c r="D261" s="8">
        <f>D265</f>
        <v>2</v>
      </c>
      <c r="E261" s="8">
        <f>E265</f>
        <v>2</v>
      </c>
      <c r="F261" s="8">
        <f>F265+F262</f>
        <v>25.5</v>
      </c>
      <c r="G261" s="9">
        <f t="shared" si="124"/>
        <v>12.75</v>
      </c>
      <c r="H261" s="9">
        <f t="shared" si="125"/>
        <v>12.75</v>
      </c>
    </row>
    <row r="262" spans="2:8" ht="51" x14ac:dyDescent="0.2">
      <c r="B262" s="10" t="s">
        <v>898</v>
      </c>
      <c r="C262" s="15" t="s">
        <v>899</v>
      </c>
      <c r="D262" s="12">
        <f t="shared" ref="D262:F263" si="143">D263</f>
        <v>0</v>
      </c>
      <c r="E262" s="12">
        <f t="shared" si="143"/>
        <v>0</v>
      </c>
      <c r="F262" s="12">
        <f t="shared" si="143"/>
        <v>0.2</v>
      </c>
      <c r="G262" s="9">
        <v>0</v>
      </c>
      <c r="H262" s="9">
        <v>0</v>
      </c>
    </row>
    <row r="263" spans="2:8" ht="102" x14ac:dyDescent="0.2">
      <c r="B263" s="10" t="s">
        <v>900</v>
      </c>
      <c r="C263" s="15" t="s">
        <v>901</v>
      </c>
      <c r="D263" s="12">
        <f t="shared" si="143"/>
        <v>0</v>
      </c>
      <c r="E263" s="12">
        <f t="shared" si="143"/>
        <v>0</v>
      </c>
      <c r="F263" s="12">
        <f t="shared" si="143"/>
        <v>0.2</v>
      </c>
      <c r="G263" s="9">
        <v>0</v>
      </c>
      <c r="H263" s="9">
        <v>0</v>
      </c>
    </row>
    <row r="264" spans="2:8" ht="102" x14ac:dyDescent="0.2">
      <c r="B264" s="10" t="s">
        <v>902</v>
      </c>
      <c r="C264" s="15" t="s">
        <v>901</v>
      </c>
      <c r="D264" s="12">
        <v>0</v>
      </c>
      <c r="E264" s="12">
        <v>0</v>
      </c>
      <c r="F264" s="12">
        <v>0.2</v>
      </c>
      <c r="G264" s="9">
        <v>0</v>
      </c>
      <c r="H264" s="9">
        <v>0</v>
      </c>
    </row>
    <row r="265" spans="2:8" ht="76.5" x14ac:dyDescent="0.2">
      <c r="B265" s="10" t="s">
        <v>855</v>
      </c>
      <c r="C265" s="15" t="s">
        <v>886</v>
      </c>
      <c r="D265" s="12">
        <f>D266</f>
        <v>2</v>
      </c>
      <c r="E265" s="12">
        <f>E266</f>
        <v>2</v>
      </c>
      <c r="F265" s="12">
        <f>F266</f>
        <v>25.3</v>
      </c>
      <c r="G265" s="9">
        <f t="shared" ref="G265:G324" si="144">F265/D265</f>
        <v>12.65</v>
      </c>
      <c r="H265" s="9">
        <f t="shared" ref="H265:H324" si="145">F265/E265</f>
        <v>12.65</v>
      </c>
    </row>
    <row r="266" spans="2:8" ht="140.25" x14ac:dyDescent="0.2">
      <c r="B266" s="10" t="s">
        <v>856</v>
      </c>
      <c r="C266" s="15" t="s">
        <v>887</v>
      </c>
      <c r="D266" s="12">
        <f>D267</f>
        <v>2</v>
      </c>
      <c r="E266" s="12">
        <f t="shared" ref="E266:F266" si="146">E267</f>
        <v>2</v>
      </c>
      <c r="F266" s="12">
        <f t="shared" si="146"/>
        <v>25.3</v>
      </c>
      <c r="G266" s="9">
        <f t="shared" si="144"/>
        <v>12.65</v>
      </c>
      <c r="H266" s="9">
        <f t="shared" si="145"/>
        <v>12.65</v>
      </c>
    </row>
    <row r="267" spans="2:8" ht="140.25" x14ac:dyDescent="0.2">
      <c r="B267" s="10" t="s">
        <v>857</v>
      </c>
      <c r="C267" s="15" t="s">
        <v>887</v>
      </c>
      <c r="D267" s="12">
        <v>2</v>
      </c>
      <c r="E267" s="12">
        <v>2</v>
      </c>
      <c r="F267" s="12">
        <v>25.3</v>
      </c>
      <c r="G267" s="9">
        <f t="shared" si="144"/>
        <v>12.65</v>
      </c>
      <c r="H267" s="9">
        <f t="shared" si="145"/>
        <v>12.65</v>
      </c>
    </row>
    <row r="268" spans="2:8" ht="63.75" x14ac:dyDescent="0.2">
      <c r="B268" s="6" t="s">
        <v>356</v>
      </c>
      <c r="C268" s="7" t="s">
        <v>357</v>
      </c>
      <c r="D268" s="8">
        <f>D272</f>
        <v>1550</v>
      </c>
      <c r="E268" s="8">
        <f>E272</f>
        <v>1550</v>
      </c>
      <c r="F268" s="8">
        <f>F272+F271</f>
        <v>2647.9</v>
      </c>
      <c r="G268" s="9">
        <f t="shared" si="144"/>
        <v>1.7083225806451614</v>
      </c>
      <c r="H268" s="9">
        <f t="shared" si="145"/>
        <v>1.7083225806451614</v>
      </c>
    </row>
    <row r="269" spans="2:8" ht="63.75" x14ac:dyDescent="0.2">
      <c r="B269" s="10" t="s">
        <v>903</v>
      </c>
      <c r="C269" s="11" t="s">
        <v>906</v>
      </c>
      <c r="D269" s="12">
        <f t="shared" ref="D269:F270" si="147">D270</f>
        <v>0</v>
      </c>
      <c r="E269" s="12">
        <f t="shared" si="147"/>
        <v>0</v>
      </c>
      <c r="F269" s="12">
        <f t="shared" si="147"/>
        <v>652</v>
      </c>
      <c r="G269" s="9">
        <v>0</v>
      </c>
      <c r="H269" s="9">
        <v>0</v>
      </c>
    </row>
    <row r="270" spans="2:8" ht="63.75" x14ac:dyDescent="0.2">
      <c r="B270" s="10" t="s">
        <v>904</v>
      </c>
      <c r="C270" s="11" t="s">
        <v>907</v>
      </c>
      <c r="D270" s="12">
        <f t="shared" si="147"/>
        <v>0</v>
      </c>
      <c r="E270" s="12">
        <f t="shared" si="147"/>
        <v>0</v>
      </c>
      <c r="F270" s="12">
        <f t="shared" si="147"/>
        <v>652</v>
      </c>
      <c r="G270" s="9">
        <v>0</v>
      </c>
      <c r="H270" s="9">
        <v>0</v>
      </c>
    </row>
    <row r="271" spans="2:8" ht="63.75" x14ac:dyDescent="0.2">
      <c r="B271" s="10" t="s">
        <v>905</v>
      </c>
      <c r="C271" s="11" t="s">
        <v>907</v>
      </c>
      <c r="D271" s="12">
        <v>0</v>
      </c>
      <c r="E271" s="12">
        <v>0</v>
      </c>
      <c r="F271" s="12">
        <v>652</v>
      </c>
      <c r="G271" s="9">
        <v>0</v>
      </c>
      <c r="H271" s="9">
        <v>0</v>
      </c>
    </row>
    <row r="272" spans="2:8" ht="38.25" x14ac:dyDescent="0.2">
      <c r="B272" s="10" t="s">
        <v>358</v>
      </c>
      <c r="C272" s="11" t="s">
        <v>359</v>
      </c>
      <c r="D272" s="12">
        <f>D273</f>
        <v>1550</v>
      </c>
      <c r="E272" s="12">
        <f>E273</f>
        <v>1550</v>
      </c>
      <c r="F272" s="12">
        <f>F273</f>
        <v>1995.9</v>
      </c>
      <c r="G272" s="9">
        <f t="shared" si="144"/>
        <v>1.2876774193548388</v>
      </c>
      <c r="H272" s="9">
        <f t="shared" si="145"/>
        <v>1.2876774193548388</v>
      </c>
    </row>
    <row r="273" spans="2:8" ht="38.25" x14ac:dyDescent="0.2">
      <c r="B273" s="10" t="s">
        <v>360</v>
      </c>
      <c r="C273" s="11" t="s">
        <v>361</v>
      </c>
      <c r="D273" s="12">
        <f>D274</f>
        <v>1550</v>
      </c>
      <c r="E273" s="12">
        <f t="shared" ref="E273:F273" si="148">E274</f>
        <v>1550</v>
      </c>
      <c r="F273" s="12">
        <f t="shared" si="148"/>
        <v>1995.9</v>
      </c>
      <c r="G273" s="9">
        <f t="shared" si="144"/>
        <v>1.2876774193548388</v>
      </c>
      <c r="H273" s="9">
        <f t="shared" si="145"/>
        <v>1.2876774193548388</v>
      </c>
    </row>
    <row r="274" spans="2:8" ht="38.25" x14ac:dyDescent="0.2">
      <c r="B274" s="10" t="s">
        <v>362</v>
      </c>
      <c r="C274" s="13" t="s">
        <v>361</v>
      </c>
      <c r="D274" s="12">
        <v>1550</v>
      </c>
      <c r="E274" s="12">
        <v>1550</v>
      </c>
      <c r="F274" s="12">
        <v>1995.9</v>
      </c>
      <c r="G274" s="9">
        <f t="shared" si="144"/>
        <v>1.2876774193548388</v>
      </c>
      <c r="H274" s="9">
        <f t="shared" si="145"/>
        <v>1.2876774193548388</v>
      </c>
    </row>
    <row r="275" spans="2:8" x14ac:dyDescent="0.2">
      <c r="B275" s="6" t="s">
        <v>363</v>
      </c>
      <c r="C275" s="7" t="s">
        <v>364</v>
      </c>
      <c r="D275" s="8">
        <f>D276+D288</f>
        <v>145700.5</v>
      </c>
      <c r="E275" s="8">
        <f t="shared" ref="E275:F275" si="149">E276+E288</f>
        <v>145700.5</v>
      </c>
      <c r="F275" s="8">
        <f t="shared" si="149"/>
        <v>197896</v>
      </c>
      <c r="G275" s="9">
        <f t="shared" si="144"/>
        <v>1.3582383039179686</v>
      </c>
      <c r="H275" s="9">
        <f t="shared" si="145"/>
        <v>1.3582383039179686</v>
      </c>
    </row>
    <row r="276" spans="2:8" x14ac:dyDescent="0.2">
      <c r="B276" s="6" t="s">
        <v>365</v>
      </c>
      <c r="C276" s="7" t="s">
        <v>366</v>
      </c>
      <c r="D276" s="8">
        <f>D277+D280+D282+D285</f>
        <v>23506.5</v>
      </c>
      <c r="E276" s="8">
        <f t="shared" ref="E276:F276" si="150">E277+E280+E282+E285</f>
        <v>23506.5</v>
      </c>
      <c r="F276" s="8">
        <f t="shared" si="150"/>
        <v>78086.700000000012</v>
      </c>
      <c r="G276" s="9">
        <f t="shared" si="144"/>
        <v>3.3219194690830203</v>
      </c>
      <c r="H276" s="9">
        <f t="shared" si="145"/>
        <v>3.3219194690830203</v>
      </c>
    </row>
    <row r="277" spans="2:8" ht="38.25" x14ac:dyDescent="0.2">
      <c r="B277" s="10" t="s">
        <v>367</v>
      </c>
      <c r="C277" s="11" t="s">
        <v>368</v>
      </c>
      <c r="D277" s="12">
        <f>D278</f>
        <v>20000</v>
      </c>
      <c r="E277" s="12">
        <f t="shared" ref="E277:F278" si="151">E278</f>
        <v>20000</v>
      </c>
      <c r="F277" s="12">
        <f t="shared" si="151"/>
        <v>74404.100000000006</v>
      </c>
      <c r="G277" s="9">
        <f t="shared" si="144"/>
        <v>3.7202050000000004</v>
      </c>
      <c r="H277" s="9">
        <f t="shared" si="145"/>
        <v>3.7202050000000004</v>
      </c>
    </row>
    <row r="278" spans="2:8" ht="38.25" x14ac:dyDescent="0.2">
      <c r="B278" s="10" t="s">
        <v>369</v>
      </c>
      <c r="C278" s="11" t="s">
        <v>370</v>
      </c>
      <c r="D278" s="12">
        <f>D279</f>
        <v>20000</v>
      </c>
      <c r="E278" s="12">
        <f t="shared" si="151"/>
        <v>20000</v>
      </c>
      <c r="F278" s="12">
        <f t="shared" si="151"/>
        <v>74404.100000000006</v>
      </c>
      <c r="G278" s="9">
        <f t="shared" si="144"/>
        <v>3.7202050000000004</v>
      </c>
      <c r="H278" s="9">
        <f t="shared" si="145"/>
        <v>3.7202050000000004</v>
      </c>
    </row>
    <row r="279" spans="2:8" ht="38.25" x14ac:dyDescent="0.2">
      <c r="B279" s="10" t="s">
        <v>371</v>
      </c>
      <c r="C279" s="13" t="s">
        <v>370</v>
      </c>
      <c r="D279" s="12">
        <v>20000</v>
      </c>
      <c r="E279" s="12">
        <v>20000</v>
      </c>
      <c r="F279" s="12">
        <v>74404.100000000006</v>
      </c>
      <c r="G279" s="9">
        <f t="shared" si="144"/>
        <v>3.7202050000000004</v>
      </c>
      <c r="H279" s="9">
        <f t="shared" si="145"/>
        <v>3.7202050000000004</v>
      </c>
    </row>
    <row r="280" spans="2:8" ht="25.5" x14ac:dyDescent="0.2">
      <c r="B280" s="10" t="s">
        <v>372</v>
      </c>
      <c r="C280" s="11" t="s">
        <v>373</v>
      </c>
      <c r="D280" s="12">
        <f>D281</f>
        <v>2856.5</v>
      </c>
      <c r="E280" s="12">
        <f t="shared" ref="E280:F280" si="152">E281</f>
        <v>2856.5</v>
      </c>
      <c r="F280" s="12">
        <f t="shared" si="152"/>
        <v>2183</v>
      </c>
      <c r="G280" s="9">
        <f t="shared" si="144"/>
        <v>0.76422194993873627</v>
      </c>
      <c r="H280" s="9">
        <f t="shared" si="145"/>
        <v>0.76422194993873627</v>
      </c>
    </row>
    <row r="281" spans="2:8" ht="25.5" x14ac:dyDescent="0.2">
      <c r="B281" s="10" t="s">
        <v>374</v>
      </c>
      <c r="C281" s="13" t="s">
        <v>373</v>
      </c>
      <c r="D281" s="12">
        <v>2856.5</v>
      </c>
      <c r="E281" s="12">
        <v>2856.5</v>
      </c>
      <c r="F281" s="12">
        <v>2183</v>
      </c>
      <c r="G281" s="9">
        <f t="shared" si="144"/>
        <v>0.76422194993873627</v>
      </c>
      <c r="H281" s="9">
        <f t="shared" si="145"/>
        <v>0.76422194993873627</v>
      </c>
    </row>
    <row r="282" spans="2:8" ht="38.25" x14ac:dyDescent="0.2">
      <c r="B282" s="10" t="s">
        <v>375</v>
      </c>
      <c r="C282" s="11" t="s">
        <v>376</v>
      </c>
      <c r="D282" s="12">
        <f>D283</f>
        <v>250</v>
      </c>
      <c r="E282" s="12">
        <f t="shared" ref="E282:F283" si="153">E283</f>
        <v>250</v>
      </c>
      <c r="F282" s="12">
        <f t="shared" si="153"/>
        <v>680</v>
      </c>
      <c r="G282" s="9">
        <f t="shared" si="144"/>
        <v>2.72</v>
      </c>
      <c r="H282" s="9">
        <f t="shared" si="145"/>
        <v>2.72</v>
      </c>
    </row>
    <row r="283" spans="2:8" ht="89.25" x14ac:dyDescent="0.2">
      <c r="B283" s="10" t="s">
        <v>377</v>
      </c>
      <c r="C283" s="11" t="s">
        <v>378</v>
      </c>
      <c r="D283" s="12">
        <f>D284</f>
        <v>250</v>
      </c>
      <c r="E283" s="12">
        <f t="shared" si="153"/>
        <v>250</v>
      </c>
      <c r="F283" s="12">
        <f t="shared" si="153"/>
        <v>680</v>
      </c>
      <c r="G283" s="9">
        <f t="shared" si="144"/>
        <v>2.72</v>
      </c>
      <c r="H283" s="9">
        <f t="shared" si="145"/>
        <v>2.72</v>
      </c>
    </row>
    <row r="284" spans="2:8" ht="89.25" x14ac:dyDescent="0.2">
      <c r="B284" s="10" t="s">
        <v>379</v>
      </c>
      <c r="C284" s="13" t="s">
        <v>378</v>
      </c>
      <c r="D284" s="12">
        <v>250</v>
      </c>
      <c r="E284" s="12">
        <v>250</v>
      </c>
      <c r="F284" s="12">
        <v>680</v>
      </c>
      <c r="G284" s="9">
        <f t="shared" si="144"/>
        <v>2.72</v>
      </c>
      <c r="H284" s="9">
        <f t="shared" si="145"/>
        <v>2.72</v>
      </c>
    </row>
    <row r="285" spans="2:8" ht="25.5" x14ac:dyDescent="0.2">
      <c r="B285" s="10" t="s">
        <v>380</v>
      </c>
      <c r="C285" s="11" t="s">
        <v>381</v>
      </c>
      <c r="D285" s="12">
        <f>D286</f>
        <v>400</v>
      </c>
      <c r="E285" s="12">
        <f t="shared" ref="E285:F286" si="154">E286</f>
        <v>400</v>
      </c>
      <c r="F285" s="12">
        <f t="shared" si="154"/>
        <v>819.6</v>
      </c>
      <c r="G285" s="9">
        <f t="shared" si="144"/>
        <v>2.0489999999999999</v>
      </c>
      <c r="H285" s="9">
        <f t="shared" si="145"/>
        <v>2.0489999999999999</v>
      </c>
    </row>
    <row r="286" spans="2:8" ht="25.5" x14ac:dyDescent="0.2">
      <c r="B286" s="10" t="s">
        <v>382</v>
      </c>
      <c r="C286" s="11" t="s">
        <v>383</v>
      </c>
      <c r="D286" s="12">
        <f>D287</f>
        <v>400</v>
      </c>
      <c r="E286" s="12">
        <f t="shared" si="154"/>
        <v>400</v>
      </c>
      <c r="F286" s="12">
        <f t="shared" si="154"/>
        <v>819.6</v>
      </c>
      <c r="G286" s="9">
        <f t="shared" si="144"/>
        <v>2.0489999999999999</v>
      </c>
      <c r="H286" s="9">
        <f t="shared" si="145"/>
        <v>2.0489999999999999</v>
      </c>
    </row>
    <row r="287" spans="2:8" ht="25.5" x14ac:dyDescent="0.2">
      <c r="B287" s="10" t="s">
        <v>384</v>
      </c>
      <c r="C287" s="13" t="s">
        <v>383</v>
      </c>
      <c r="D287" s="12">
        <v>400</v>
      </c>
      <c r="E287" s="12">
        <v>400</v>
      </c>
      <c r="F287" s="12">
        <v>819.6</v>
      </c>
      <c r="G287" s="9">
        <f t="shared" si="144"/>
        <v>2.0489999999999999</v>
      </c>
      <c r="H287" s="9">
        <f t="shared" si="145"/>
        <v>2.0489999999999999</v>
      </c>
    </row>
    <row r="288" spans="2:8" ht="12" customHeight="1" x14ac:dyDescent="0.2">
      <c r="B288" s="6" t="s">
        <v>385</v>
      </c>
      <c r="C288" s="7" t="s">
        <v>386</v>
      </c>
      <c r="D288" s="8">
        <f>D289</f>
        <v>122194</v>
      </c>
      <c r="E288" s="8">
        <f t="shared" ref="E288:F288" si="155">E289</f>
        <v>122194</v>
      </c>
      <c r="F288" s="8">
        <f t="shared" si="155"/>
        <v>119809.3</v>
      </c>
      <c r="G288" s="9">
        <f t="shared" si="144"/>
        <v>0.98048431183200491</v>
      </c>
      <c r="H288" s="9">
        <f t="shared" si="145"/>
        <v>0.98048431183200491</v>
      </c>
    </row>
    <row r="289" spans="2:8" x14ac:dyDescent="0.2">
      <c r="B289" s="10" t="s">
        <v>387</v>
      </c>
      <c r="C289" s="11" t="s">
        <v>388</v>
      </c>
      <c r="D289" s="12">
        <f>D290+D292+D294</f>
        <v>122194</v>
      </c>
      <c r="E289" s="12">
        <f t="shared" ref="E289:F289" si="156">E290+E292+E294</f>
        <v>122194</v>
      </c>
      <c r="F289" s="12">
        <f t="shared" si="156"/>
        <v>119809.3</v>
      </c>
      <c r="G289" s="9">
        <f t="shared" si="144"/>
        <v>0.98048431183200491</v>
      </c>
      <c r="H289" s="9">
        <f t="shared" si="145"/>
        <v>0.98048431183200491</v>
      </c>
    </row>
    <row r="290" spans="2:8" ht="38.25" x14ac:dyDescent="0.2">
      <c r="B290" s="10" t="s">
        <v>389</v>
      </c>
      <c r="C290" s="11" t="s">
        <v>390</v>
      </c>
      <c r="D290" s="12">
        <f>D291</f>
        <v>35674</v>
      </c>
      <c r="E290" s="12">
        <f t="shared" ref="E290:F290" si="157">E291</f>
        <v>35674</v>
      </c>
      <c r="F290" s="12">
        <f t="shared" si="157"/>
        <v>31847.200000000001</v>
      </c>
      <c r="G290" s="9">
        <f t="shared" si="144"/>
        <v>0.89272859785838432</v>
      </c>
      <c r="H290" s="9">
        <f t="shared" si="145"/>
        <v>0.89272859785838432</v>
      </c>
    </row>
    <row r="291" spans="2:8" ht="38.25" x14ac:dyDescent="0.2">
      <c r="B291" s="10" t="s">
        <v>391</v>
      </c>
      <c r="C291" s="13" t="s">
        <v>390</v>
      </c>
      <c r="D291" s="12">
        <v>35674</v>
      </c>
      <c r="E291" s="12">
        <v>35674</v>
      </c>
      <c r="F291" s="12">
        <v>31847.200000000001</v>
      </c>
      <c r="G291" s="9">
        <f t="shared" si="144"/>
        <v>0.89272859785838432</v>
      </c>
      <c r="H291" s="9">
        <f t="shared" si="145"/>
        <v>0.89272859785838432</v>
      </c>
    </row>
    <row r="292" spans="2:8" ht="25.5" x14ac:dyDescent="0.2">
      <c r="B292" s="10" t="s">
        <v>392</v>
      </c>
      <c r="C292" s="11" t="s">
        <v>393</v>
      </c>
      <c r="D292" s="12">
        <f>D293</f>
        <v>68753</v>
      </c>
      <c r="E292" s="12">
        <f t="shared" ref="E292:F292" si="158">E293</f>
        <v>68753</v>
      </c>
      <c r="F292" s="12">
        <f t="shared" si="158"/>
        <v>63800.800000000003</v>
      </c>
      <c r="G292" s="9">
        <f t="shared" si="144"/>
        <v>0.92797114307739303</v>
      </c>
      <c r="H292" s="9">
        <f t="shared" si="145"/>
        <v>0.92797114307739303</v>
      </c>
    </row>
    <row r="293" spans="2:8" ht="25.5" x14ac:dyDescent="0.2">
      <c r="B293" s="10" t="s">
        <v>394</v>
      </c>
      <c r="C293" s="13" t="s">
        <v>393</v>
      </c>
      <c r="D293" s="12">
        <v>68753</v>
      </c>
      <c r="E293" s="12">
        <v>68753</v>
      </c>
      <c r="F293" s="12">
        <v>63800.800000000003</v>
      </c>
      <c r="G293" s="9">
        <f t="shared" si="144"/>
        <v>0.92797114307739303</v>
      </c>
      <c r="H293" s="9">
        <f t="shared" si="145"/>
        <v>0.92797114307739303</v>
      </c>
    </row>
    <row r="294" spans="2:8" ht="38.25" x14ac:dyDescent="0.2">
      <c r="B294" s="10" t="s">
        <v>395</v>
      </c>
      <c r="C294" s="11" t="s">
        <v>396</v>
      </c>
      <c r="D294" s="12">
        <f>D295</f>
        <v>17767</v>
      </c>
      <c r="E294" s="12">
        <f t="shared" ref="E294:F294" si="159">E295</f>
        <v>17767</v>
      </c>
      <c r="F294" s="12">
        <f t="shared" si="159"/>
        <v>24161.3</v>
      </c>
      <c r="G294" s="9">
        <f t="shared" si="144"/>
        <v>1.3598975628975065</v>
      </c>
      <c r="H294" s="9">
        <f t="shared" si="145"/>
        <v>1.3598975628975065</v>
      </c>
    </row>
    <row r="295" spans="2:8" ht="38.25" x14ac:dyDescent="0.2">
      <c r="B295" s="10" t="s">
        <v>397</v>
      </c>
      <c r="C295" s="13" t="s">
        <v>396</v>
      </c>
      <c r="D295" s="12">
        <v>17767</v>
      </c>
      <c r="E295" s="12">
        <v>17767</v>
      </c>
      <c r="F295" s="12">
        <v>24161.3</v>
      </c>
      <c r="G295" s="9">
        <f t="shared" si="144"/>
        <v>1.3598975628975065</v>
      </c>
      <c r="H295" s="9">
        <f t="shared" si="145"/>
        <v>1.3598975628975065</v>
      </c>
    </row>
    <row r="296" spans="2:8" ht="25.5" x14ac:dyDescent="0.2">
      <c r="B296" s="6" t="s">
        <v>398</v>
      </c>
      <c r="C296" s="7" t="s">
        <v>399</v>
      </c>
      <c r="D296" s="8">
        <f>D297+D324</f>
        <v>324371.30000000005</v>
      </c>
      <c r="E296" s="8">
        <f>E297+E324</f>
        <v>324371.30000000005</v>
      </c>
      <c r="F296" s="8">
        <f>F297+F324</f>
        <v>521194.3000000001</v>
      </c>
      <c r="G296" s="9">
        <f t="shared" si="144"/>
        <v>1.6067830292014122</v>
      </c>
      <c r="H296" s="9">
        <f t="shared" si="145"/>
        <v>1.6067830292014122</v>
      </c>
    </row>
    <row r="297" spans="2:8" x14ac:dyDescent="0.2">
      <c r="B297" s="6" t="s">
        <v>400</v>
      </c>
      <c r="C297" s="7" t="s">
        <v>401</v>
      </c>
      <c r="D297" s="8">
        <f>D298+D300+D302+D304+D308+D311</f>
        <v>92396.200000000012</v>
      </c>
      <c r="E297" s="8">
        <f t="shared" ref="E297:F297" si="160">E298+E300+E302+E304+E308+E311</f>
        <v>92396.200000000012</v>
      </c>
      <c r="F297" s="8">
        <f t="shared" si="160"/>
        <v>105559.20000000001</v>
      </c>
      <c r="G297" s="9">
        <f t="shared" si="144"/>
        <v>1.1424625688069423</v>
      </c>
      <c r="H297" s="9">
        <f t="shared" si="145"/>
        <v>1.1424625688069423</v>
      </c>
    </row>
    <row r="298" spans="2:8" ht="38.25" x14ac:dyDescent="0.2">
      <c r="B298" s="10" t="s">
        <v>402</v>
      </c>
      <c r="C298" s="11" t="s">
        <v>403</v>
      </c>
      <c r="D298" s="12">
        <f>D299</f>
        <v>81</v>
      </c>
      <c r="E298" s="12">
        <f t="shared" ref="E298:F298" si="161">E299</f>
        <v>81</v>
      </c>
      <c r="F298" s="12">
        <f t="shared" si="161"/>
        <v>119.9</v>
      </c>
      <c r="G298" s="9">
        <f t="shared" si="144"/>
        <v>1.480246913580247</v>
      </c>
      <c r="H298" s="9">
        <f t="shared" si="145"/>
        <v>1.480246913580247</v>
      </c>
    </row>
    <row r="299" spans="2:8" ht="38.25" x14ac:dyDescent="0.2">
      <c r="B299" s="10" t="s">
        <v>404</v>
      </c>
      <c r="C299" s="13" t="s">
        <v>403</v>
      </c>
      <c r="D299" s="12">
        <v>81</v>
      </c>
      <c r="E299" s="12">
        <v>81</v>
      </c>
      <c r="F299" s="12">
        <v>119.9</v>
      </c>
      <c r="G299" s="9">
        <f t="shared" si="144"/>
        <v>1.480246913580247</v>
      </c>
      <c r="H299" s="9">
        <f t="shared" si="145"/>
        <v>1.480246913580247</v>
      </c>
    </row>
    <row r="300" spans="2:8" ht="25.5" x14ac:dyDescent="0.2">
      <c r="B300" s="10" t="s">
        <v>405</v>
      </c>
      <c r="C300" s="11" t="s">
        <v>406</v>
      </c>
      <c r="D300" s="12">
        <f>D301</f>
        <v>5177.2</v>
      </c>
      <c r="E300" s="12">
        <f t="shared" ref="E300:F300" si="162">E301</f>
        <v>5177.2</v>
      </c>
      <c r="F300" s="12">
        <f t="shared" si="162"/>
        <v>6529.8</v>
      </c>
      <c r="G300" s="9">
        <f t="shared" si="144"/>
        <v>1.2612609132349533</v>
      </c>
      <c r="H300" s="9">
        <f t="shared" si="145"/>
        <v>1.2612609132349533</v>
      </c>
    </row>
    <row r="301" spans="2:8" ht="25.5" x14ac:dyDescent="0.2">
      <c r="B301" s="10" t="s">
        <v>858</v>
      </c>
      <c r="C301" s="11" t="s">
        <v>406</v>
      </c>
      <c r="D301" s="12">
        <v>5177.2</v>
      </c>
      <c r="E301" s="12">
        <v>5177.2</v>
      </c>
      <c r="F301" s="12">
        <v>6529.8</v>
      </c>
      <c r="G301" s="9">
        <f t="shared" si="144"/>
        <v>1.2612609132349533</v>
      </c>
      <c r="H301" s="9">
        <f t="shared" si="145"/>
        <v>1.2612609132349533</v>
      </c>
    </row>
    <row r="302" spans="2:8" ht="25.5" x14ac:dyDescent="0.2">
      <c r="B302" s="10" t="s">
        <v>407</v>
      </c>
      <c r="C302" s="11" t="s">
        <v>408</v>
      </c>
      <c r="D302" s="12">
        <f>D303</f>
        <v>5</v>
      </c>
      <c r="E302" s="12">
        <f t="shared" ref="E302:F302" si="163">E303</f>
        <v>5</v>
      </c>
      <c r="F302" s="12">
        <f t="shared" si="163"/>
        <v>2.7</v>
      </c>
      <c r="G302" s="9">
        <f t="shared" si="144"/>
        <v>0.54</v>
      </c>
      <c r="H302" s="9">
        <f t="shared" si="145"/>
        <v>0.54</v>
      </c>
    </row>
    <row r="303" spans="2:8" ht="25.5" x14ac:dyDescent="0.2">
      <c r="B303" s="10" t="s">
        <v>409</v>
      </c>
      <c r="C303" s="13" t="s">
        <v>408</v>
      </c>
      <c r="D303" s="12">
        <v>5</v>
      </c>
      <c r="E303" s="12">
        <v>5</v>
      </c>
      <c r="F303" s="12">
        <v>2.7</v>
      </c>
      <c r="G303" s="9">
        <f t="shared" si="144"/>
        <v>0.54</v>
      </c>
      <c r="H303" s="9">
        <f t="shared" si="145"/>
        <v>0.54</v>
      </c>
    </row>
    <row r="304" spans="2:8" ht="25.5" x14ac:dyDescent="0.2">
      <c r="B304" s="10" t="s">
        <v>410</v>
      </c>
      <c r="C304" s="11" t="s">
        <v>411</v>
      </c>
      <c r="D304" s="12">
        <f>D305</f>
        <v>95</v>
      </c>
      <c r="E304" s="12">
        <f t="shared" ref="E304:F304" si="164">E305</f>
        <v>95</v>
      </c>
      <c r="F304" s="12">
        <f t="shared" si="164"/>
        <v>136.6</v>
      </c>
      <c r="G304" s="9">
        <f t="shared" si="144"/>
        <v>1.4378947368421051</v>
      </c>
      <c r="H304" s="9">
        <f t="shared" si="145"/>
        <v>1.4378947368421051</v>
      </c>
    </row>
    <row r="305" spans="2:8" ht="63.75" x14ac:dyDescent="0.2">
      <c r="B305" s="10" t="s">
        <v>412</v>
      </c>
      <c r="C305" s="11" t="s">
        <v>413</v>
      </c>
      <c r="D305" s="12">
        <f>D306+D307</f>
        <v>95</v>
      </c>
      <c r="E305" s="12">
        <f t="shared" ref="E305" si="165">E306+E307</f>
        <v>95</v>
      </c>
      <c r="F305" s="12">
        <v>136.6</v>
      </c>
      <c r="G305" s="9">
        <f t="shared" si="144"/>
        <v>1.4378947368421051</v>
      </c>
      <c r="H305" s="9">
        <f t="shared" si="145"/>
        <v>1.4378947368421051</v>
      </c>
    </row>
    <row r="306" spans="2:8" ht="63.75" x14ac:dyDescent="0.2">
      <c r="B306" s="10" t="s">
        <v>414</v>
      </c>
      <c r="C306" s="13" t="s">
        <v>413</v>
      </c>
      <c r="D306" s="12">
        <v>35</v>
      </c>
      <c r="E306" s="12">
        <v>35</v>
      </c>
      <c r="F306" s="12">
        <v>34.1</v>
      </c>
      <c r="G306" s="9">
        <f t="shared" si="144"/>
        <v>0.97428571428571431</v>
      </c>
      <c r="H306" s="9">
        <f t="shared" si="145"/>
        <v>0.97428571428571431</v>
      </c>
    </row>
    <row r="307" spans="2:8" ht="63.75" x14ac:dyDescent="0.2">
      <c r="B307" s="10" t="s">
        <v>415</v>
      </c>
      <c r="C307" s="13" t="s">
        <v>413</v>
      </c>
      <c r="D307" s="12">
        <v>60</v>
      </c>
      <c r="E307" s="12">
        <v>60</v>
      </c>
      <c r="F307" s="12">
        <v>102.5</v>
      </c>
      <c r="G307" s="9">
        <f t="shared" si="144"/>
        <v>1.7083333333333333</v>
      </c>
      <c r="H307" s="9">
        <f t="shared" si="145"/>
        <v>1.7083333333333333</v>
      </c>
    </row>
    <row r="308" spans="2:8" ht="25.5" x14ac:dyDescent="0.2">
      <c r="B308" s="10" t="s">
        <v>416</v>
      </c>
      <c r="C308" s="11" t="s">
        <v>417</v>
      </c>
      <c r="D308" s="12">
        <f>D309</f>
        <v>52.1</v>
      </c>
      <c r="E308" s="12">
        <f t="shared" ref="E308:F309" si="166">E309</f>
        <v>52.1</v>
      </c>
      <c r="F308" s="12">
        <f t="shared" si="166"/>
        <v>40.1</v>
      </c>
      <c r="G308" s="9">
        <f t="shared" si="144"/>
        <v>0.76967370441458738</v>
      </c>
      <c r="H308" s="9">
        <f t="shared" si="145"/>
        <v>0.76967370441458738</v>
      </c>
    </row>
    <row r="309" spans="2:8" ht="51" x14ac:dyDescent="0.2">
      <c r="B309" s="10" t="s">
        <v>418</v>
      </c>
      <c r="C309" s="11" t="s">
        <v>419</v>
      </c>
      <c r="D309" s="12">
        <f>D310</f>
        <v>52.1</v>
      </c>
      <c r="E309" s="12">
        <f t="shared" si="166"/>
        <v>52.1</v>
      </c>
      <c r="F309" s="12">
        <f t="shared" si="166"/>
        <v>40.1</v>
      </c>
      <c r="G309" s="9">
        <f t="shared" si="144"/>
        <v>0.76967370441458738</v>
      </c>
      <c r="H309" s="9">
        <f t="shared" si="145"/>
        <v>0.76967370441458738</v>
      </c>
    </row>
    <row r="310" spans="2:8" ht="51" x14ac:dyDescent="0.2">
      <c r="B310" s="10" t="s">
        <v>420</v>
      </c>
      <c r="C310" s="13" t="s">
        <v>419</v>
      </c>
      <c r="D310" s="12">
        <v>52.1</v>
      </c>
      <c r="E310" s="12">
        <v>52.1</v>
      </c>
      <c r="F310" s="12">
        <v>40.1</v>
      </c>
      <c r="G310" s="9">
        <f t="shared" si="144"/>
        <v>0.76967370441458738</v>
      </c>
      <c r="H310" s="9">
        <f t="shared" si="145"/>
        <v>0.76967370441458738</v>
      </c>
    </row>
    <row r="311" spans="2:8" x14ac:dyDescent="0.2">
      <c r="B311" s="10" t="s">
        <v>421</v>
      </c>
      <c r="C311" s="11" t="s">
        <v>422</v>
      </c>
      <c r="D311" s="12">
        <f>D312+D314</f>
        <v>86985.900000000009</v>
      </c>
      <c r="E311" s="12">
        <f t="shared" ref="E311:F311" si="167">E312+E314</f>
        <v>86985.900000000009</v>
      </c>
      <c r="F311" s="12">
        <f t="shared" si="167"/>
        <v>98730.1</v>
      </c>
      <c r="G311" s="9">
        <f t="shared" si="144"/>
        <v>1.135012685964047</v>
      </c>
      <c r="H311" s="9">
        <f t="shared" si="145"/>
        <v>1.135012685964047</v>
      </c>
    </row>
    <row r="312" spans="2:8" ht="25.5" x14ac:dyDescent="0.2">
      <c r="B312" s="10" t="s">
        <v>423</v>
      </c>
      <c r="C312" s="11" t="s">
        <v>424</v>
      </c>
      <c r="D312" s="12">
        <f>D313</f>
        <v>0</v>
      </c>
      <c r="E312" s="12">
        <f t="shared" ref="E312:F312" si="168">E313</f>
        <v>0</v>
      </c>
      <c r="F312" s="12">
        <f t="shared" si="168"/>
        <v>7.6</v>
      </c>
      <c r="G312" s="9">
        <v>0</v>
      </c>
      <c r="H312" s="9">
        <v>0</v>
      </c>
    </row>
    <row r="313" spans="2:8" ht="25.5" x14ac:dyDescent="0.2">
      <c r="B313" s="10" t="s">
        <v>859</v>
      </c>
      <c r="C313" s="11" t="s">
        <v>424</v>
      </c>
      <c r="D313" s="12">
        <v>0</v>
      </c>
      <c r="E313" s="12">
        <v>0</v>
      </c>
      <c r="F313" s="12">
        <v>7.6</v>
      </c>
      <c r="G313" s="9">
        <v>0</v>
      </c>
      <c r="H313" s="9">
        <v>0</v>
      </c>
    </row>
    <row r="314" spans="2:8" ht="25.5" x14ac:dyDescent="0.2">
      <c r="B314" s="10" t="s">
        <v>425</v>
      </c>
      <c r="C314" s="11" t="s">
        <v>426</v>
      </c>
      <c r="D314" s="12">
        <f>SUM(D315:D323)</f>
        <v>86985.900000000009</v>
      </c>
      <c r="E314" s="12">
        <f>SUM(E315:E323)</f>
        <v>86985.900000000009</v>
      </c>
      <c r="F314" s="12">
        <f>SUM(F315:F323)</f>
        <v>98722.5</v>
      </c>
      <c r="G314" s="9">
        <f t="shared" si="144"/>
        <v>1.1349253154821641</v>
      </c>
      <c r="H314" s="9">
        <f t="shared" si="145"/>
        <v>1.1349253154821641</v>
      </c>
    </row>
    <row r="315" spans="2:8" ht="25.5" x14ac:dyDescent="0.2">
      <c r="B315" s="10" t="s">
        <v>427</v>
      </c>
      <c r="C315" s="13" t="s">
        <v>426</v>
      </c>
      <c r="D315" s="12">
        <v>40980</v>
      </c>
      <c r="E315" s="12">
        <v>40980</v>
      </c>
      <c r="F315" s="12">
        <v>51030.9</v>
      </c>
      <c r="G315" s="9">
        <f t="shared" si="144"/>
        <v>1.2452635431918009</v>
      </c>
      <c r="H315" s="9">
        <f t="shared" si="145"/>
        <v>1.2452635431918009</v>
      </c>
    </row>
    <row r="316" spans="2:8" ht="25.5" x14ac:dyDescent="0.2">
      <c r="B316" s="10" t="s">
        <v>428</v>
      </c>
      <c r="C316" s="13" t="s">
        <v>426</v>
      </c>
      <c r="D316" s="12">
        <v>2069.3000000000002</v>
      </c>
      <c r="E316" s="12">
        <v>2069.3000000000002</v>
      </c>
      <c r="F316" s="12">
        <v>2549.4</v>
      </c>
      <c r="G316" s="9">
        <f t="shared" si="144"/>
        <v>1.2320108249166384</v>
      </c>
      <c r="H316" s="9">
        <f t="shared" si="145"/>
        <v>1.2320108249166384</v>
      </c>
    </row>
    <row r="317" spans="2:8" ht="25.5" x14ac:dyDescent="0.2">
      <c r="B317" s="10" t="s">
        <v>429</v>
      </c>
      <c r="C317" s="13" t="s">
        <v>426</v>
      </c>
      <c r="D317" s="12">
        <v>0</v>
      </c>
      <c r="E317" s="12">
        <v>0</v>
      </c>
      <c r="F317" s="12">
        <v>-0.2</v>
      </c>
      <c r="G317" s="9">
        <v>0</v>
      </c>
      <c r="H317" s="9">
        <v>0</v>
      </c>
    </row>
    <row r="318" spans="2:8" ht="25.5" x14ac:dyDescent="0.2">
      <c r="B318" s="10" t="s">
        <v>430</v>
      </c>
      <c r="C318" s="13" t="s">
        <v>426</v>
      </c>
      <c r="D318" s="12">
        <v>26400.799999999999</v>
      </c>
      <c r="E318" s="12">
        <v>26400.799999999999</v>
      </c>
      <c r="F318" s="12">
        <v>25398.5</v>
      </c>
      <c r="G318" s="9">
        <f t="shared" si="144"/>
        <v>0.96203524135632257</v>
      </c>
      <c r="H318" s="9">
        <f t="shared" si="145"/>
        <v>0.96203524135632257</v>
      </c>
    </row>
    <row r="319" spans="2:8" ht="25.5" x14ac:dyDescent="0.2">
      <c r="B319" s="10" t="s">
        <v>431</v>
      </c>
      <c r="C319" s="13" t="s">
        <v>426</v>
      </c>
      <c r="D319" s="12">
        <v>9120</v>
      </c>
      <c r="E319" s="12">
        <v>9120</v>
      </c>
      <c r="F319" s="12">
        <v>6963</v>
      </c>
      <c r="G319" s="9">
        <f t="shared" si="144"/>
        <v>0.76348684210526319</v>
      </c>
      <c r="H319" s="9">
        <f t="shared" si="145"/>
        <v>0.76348684210526319</v>
      </c>
    </row>
    <row r="320" spans="2:8" ht="51" x14ac:dyDescent="0.2">
      <c r="B320" s="10" t="s">
        <v>908</v>
      </c>
      <c r="C320" s="13" t="s">
        <v>909</v>
      </c>
      <c r="D320" s="12">
        <v>0</v>
      </c>
      <c r="E320" s="12">
        <v>0</v>
      </c>
      <c r="F320" s="12">
        <v>35.200000000000003</v>
      </c>
      <c r="G320" s="9">
        <v>0</v>
      </c>
      <c r="H320" s="9">
        <v>0</v>
      </c>
    </row>
    <row r="321" spans="2:8" ht="25.5" x14ac:dyDescent="0.2">
      <c r="B321" s="10" t="s">
        <v>432</v>
      </c>
      <c r="C321" s="13" t="s">
        <v>426</v>
      </c>
      <c r="D321" s="12">
        <v>6000</v>
      </c>
      <c r="E321" s="12">
        <v>6000</v>
      </c>
      <c r="F321" s="12">
        <v>10178.700000000001</v>
      </c>
      <c r="G321" s="9">
        <f t="shared" si="144"/>
        <v>1.69645</v>
      </c>
      <c r="H321" s="9">
        <f t="shared" si="145"/>
        <v>1.69645</v>
      </c>
    </row>
    <row r="322" spans="2:8" ht="25.5" x14ac:dyDescent="0.2">
      <c r="B322" s="10" t="s">
        <v>433</v>
      </c>
      <c r="C322" s="13" t="s">
        <v>426</v>
      </c>
      <c r="D322" s="12">
        <v>654</v>
      </c>
      <c r="E322" s="12">
        <v>654</v>
      </c>
      <c r="F322" s="12">
        <v>651</v>
      </c>
      <c r="G322" s="9">
        <f t="shared" si="144"/>
        <v>0.99541284403669728</v>
      </c>
      <c r="H322" s="9">
        <f t="shared" si="145"/>
        <v>0.99541284403669728</v>
      </c>
    </row>
    <row r="323" spans="2:8" ht="25.5" x14ac:dyDescent="0.2">
      <c r="B323" s="10" t="s">
        <v>434</v>
      </c>
      <c r="C323" s="13" t="s">
        <v>426</v>
      </c>
      <c r="D323" s="12">
        <v>1761.8</v>
      </c>
      <c r="E323" s="12">
        <v>1761.8</v>
      </c>
      <c r="F323" s="12">
        <v>1916</v>
      </c>
      <c r="G323" s="9">
        <f t="shared" si="144"/>
        <v>1.0875241230559656</v>
      </c>
      <c r="H323" s="9">
        <f t="shared" si="145"/>
        <v>1.0875241230559656</v>
      </c>
    </row>
    <row r="324" spans="2:8" x14ac:dyDescent="0.2">
      <c r="B324" s="6" t="s">
        <v>435</v>
      </c>
      <c r="C324" s="7" t="s">
        <v>436</v>
      </c>
      <c r="D324" s="8">
        <f>D327+D331</f>
        <v>231975.10000000006</v>
      </c>
      <c r="E324" s="8">
        <f t="shared" ref="E324" si="169">E327+E331</f>
        <v>231975.10000000006</v>
      </c>
      <c r="F324" s="8">
        <f>F327+F331+F325</f>
        <v>415635.10000000009</v>
      </c>
      <c r="G324" s="9">
        <f t="shared" si="144"/>
        <v>1.7917229047427934</v>
      </c>
      <c r="H324" s="9">
        <f t="shared" si="145"/>
        <v>1.7917229047427934</v>
      </c>
    </row>
    <row r="325" spans="2:8" ht="38.25" x14ac:dyDescent="0.2">
      <c r="B325" s="10" t="s">
        <v>910</v>
      </c>
      <c r="C325" s="11" t="s">
        <v>912</v>
      </c>
      <c r="D325" s="12">
        <f>D326</f>
        <v>0</v>
      </c>
      <c r="E325" s="12">
        <f>E326</f>
        <v>0</v>
      </c>
      <c r="F325" s="12">
        <f>F326</f>
        <v>86.2</v>
      </c>
      <c r="G325" s="9">
        <v>0</v>
      </c>
      <c r="H325" s="9">
        <v>0</v>
      </c>
    </row>
    <row r="326" spans="2:8" ht="38.25" x14ac:dyDescent="0.2">
      <c r="B326" s="10" t="s">
        <v>911</v>
      </c>
      <c r="C326" s="11" t="s">
        <v>912</v>
      </c>
      <c r="D326" s="12">
        <v>0</v>
      </c>
      <c r="E326" s="12">
        <v>0</v>
      </c>
      <c r="F326" s="12">
        <v>86.2</v>
      </c>
      <c r="G326" s="9">
        <v>0</v>
      </c>
      <c r="H326" s="9">
        <v>0</v>
      </c>
    </row>
    <row r="327" spans="2:8" ht="25.5" x14ac:dyDescent="0.2">
      <c r="B327" s="10" t="s">
        <v>437</v>
      </c>
      <c r="C327" s="11" t="s">
        <v>438</v>
      </c>
      <c r="D327" s="12">
        <f>D328</f>
        <v>11722.7</v>
      </c>
      <c r="E327" s="12">
        <f t="shared" ref="E327:F327" si="170">E328</f>
        <v>11722.7</v>
      </c>
      <c r="F327" s="12">
        <f t="shared" si="170"/>
        <v>10502.699999999999</v>
      </c>
      <c r="G327" s="9">
        <f t="shared" ref="G327:G390" si="171">F327/D327</f>
        <v>0.89592841239646137</v>
      </c>
      <c r="H327" s="9">
        <f t="shared" ref="H327:H390" si="172">F327/E327</f>
        <v>0.89592841239646137</v>
      </c>
    </row>
    <row r="328" spans="2:8" ht="25.5" x14ac:dyDescent="0.2">
      <c r="B328" s="10" t="s">
        <v>439</v>
      </c>
      <c r="C328" s="11" t="s">
        <v>440</v>
      </c>
      <c r="D328" s="12">
        <f>D329+D330</f>
        <v>11722.7</v>
      </c>
      <c r="E328" s="12">
        <f t="shared" ref="E328:F328" si="173">E329+E330</f>
        <v>11722.7</v>
      </c>
      <c r="F328" s="12">
        <f t="shared" si="173"/>
        <v>10502.699999999999</v>
      </c>
      <c r="G328" s="9">
        <f t="shared" si="171"/>
        <v>0.89592841239646137</v>
      </c>
      <c r="H328" s="9">
        <f t="shared" si="172"/>
        <v>0.89592841239646137</v>
      </c>
    </row>
    <row r="329" spans="2:8" ht="25.5" x14ac:dyDescent="0.2">
      <c r="B329" s="10" t="s">
        <v>441</v>
      </c>
      <c r="C329" s="13" t="s">
        <v>440</v>
      </c>
      <c r="D329" s="12">
        <v>9060.1</v>
      </c>
      <c r="E329" s="12">
        <v>9060.1</v>
      </c>
      <c r="F329" s="12">
        <v>9199.4</v>
      </c>
      <c r="G329" s="9">
        <f t="shared" si="171"/>
        <v>1.0153751062350305</v>
      </c>
      <c r="H329" s="9">
        <f t="shared" si="172"/>
        <v>1.0153751062350305</v>
      </c>
    </row>
    <row r="330" spans="2:8" ht="25.5" x14ac:dyDescent="0.2">
      <c r="B330" s="10" t="s">
        <v>442</v>
      </c>
      <c r="C330" s="13" t="s">
        <v>440</v>
      </c>
      <c r="D330" s="12">
        <v>2662.6</v>
      </c>
      <c r="E330" s="12">
        <v>2662.6</v>
      </c>
      <c r="F330" s="12">
        <v>1303.3</v>
      </c>
      <c r="G330" s="9">
        <f t="shared" si="171"/>
        <v>0.48948396304364156</v>
      </c>
      <c r="H330" s="9">
        <f t="shared" si="172"/>
        <v>0.48948396304364156</v>
      </c>
    </row>
    <row r="331" spans="2:8" x14ac:dyDescent="0.2">
      <c r="B331" s="10" t="s">
        <v>443</v>
      </c>
      <c r="C331" s="11" t="s">
        <v>444</v>
      </c>
      <c r="D331" s="12">
        <f>D332</f>
        <v>220252.40000000005</v>
      </c>
      <c r="E331" s="12">
        <f t="shared" ref="E331:F331" si="174">E332</f>
        <v>220252.40000000005</v>
      </c>
      <c r="F331" s="12">
        <f t="shared" si="174"/>
        <v>405046.20000000007</v>
      </c>
      <c r="G331" s="9">
        <f t="shared" si="171"/>
        <v>1.8390092457562324</v>
      </c>
      <c r="H331" s="9">
        <f t="shared" si="172"/>
        <v>1.8390092457562324</v>
      </c>
    </row>
    <row r="332" spans="2:8" ht="25.5" x14ac:dyDescent="0.2">
      <c r="B332" s="10" t="s">
        <v>445</v>
      </c>
      <c r="C332" s="11" t="s">
        <v>446</v>
      </c>
      <c r="D332" s="12">
        <f>SUM(D333:D359)</f>
        <v>220252.40000000005</v>
      </c>
      <c r="E332" s="12">
        <f>SUM(E333:E359)</f>
        <v>220252.40000000005</v>
      </c>
      <c r="F332" s="12">
        <f>SUM(F333:F359)</f>
        <v>405046.20000000007</v>
      </c>
      <c r="G332" s="9">
        <f t="shared" si="171"/>
        <v>1.8390092457562324</v>
      </c>
      <c r="H332" s="9">
        <f t="shared" si="172"/>
        <v>1.8390092457562324</v>
      </c>
    </row>
    <row r="333" spans="2:8" ht="25.5" x14ac:dyDescent="0.2">
      <c r="B333" s="10" t="s">
        <v>447</v>
      </c>
      <c r="C333" s="13" t="s">
        <v>446</v>
      </c>
      <c r="D333" s="12">
        <v>260.60000000000002</v>
      </c>
      <c r="E333" s="12">
        <v>260.60000000000002</v>
      </c>
      <c r="F333" s="12">
        <v>208.9</v>
      </c>
      <c r="G333" s="9">
        <f t="shared" si="171"/>
        <v>0.80161166538756712</v>
      </c>
      <c r="H333" s="9">
        <f t="shared" si="172"/>
        <v>0.80161166538756712</v>
      </c>
    </row>
    <row r="334" spans="2:8" ht="25.5" x14ac:dyDescent="0.2">
      <c r="B334" s="10" t="s">
        <v>448</v>
      </c>
      <c r="C334" s="13" t="s">
        <v>446</v>
      </c>
      <c r="D334" s="12">
        <v>0</v>
      </c>
      <c r="E334" s="12">
        <v>0</v>
      </c>
      <c r="F334" s="12">
        <v>870.5</v>
      </c>
      <c r="G334" s="9">
        <v>0</v>
      </c>
      <c r="H334" s="9">
        <v>0</v>
      </c>
    </row>
    <row r="335" spans="2:8" ht="25.5" x14ac:dyDescent="0.2">
      <c r="B335" s="10" t="s">
        <v>449</v>
      </c>
      <c r="C335" s="13" t="s">
        <v>446</v>
      </c>
      <c r="D335" s="12">
        <v>2585.1999999999998</v>
      </c>
      <c r="E335" s="12">
        <v>2585.1999999999998</v>
      </c>
      <c r="F335" s="12">
        <v>2585.1999999999998</v>
      </c>
      <c r="G335" s="9">
        <f t="shared" si="171"/>
        <v>1</v>
      </c>
      <c r="H335" s="9">
        <f t="shared" si="172"/>
        <v>1</v>
      </c>
    </row>
    <row r="336" spans="2:8" ht="25.5" x14ac:dyDescent="0.2">
      <c r="B336" s="10" t="s">
        <v>450</v>
      </c>
      <c r="C336" s="13" t="s">
        <v>446</v>
      </c>
      <c r="D336" s="12">
        <v>19000</v>
      </c>
      <c r="E336" s="12">
        <v>19000</v>
      </c>
      <c r="F336" s="12">
        <v>15192.9</v>
      </c>
      <c r="G336" s="9">
        <f t="shared" si="171"/>
        <v>0.79962631578947363</v>
      </c>
      <c r="H336" s="9">
        <f t="shared" si="172"/>
        <v>0.79962631578947363</v>
      </c>
    </row>
    <row r="337" spans="2:8" ht="38.25" x14ac:dyDescent="0.2">
      <c r="B337" s="10" t="s">
        <v>914</v>
      </c>
      <c r="C337" s="13" t="s">
        <v>915</v>
      </c>
      <c r="D337" s="12">
        <v>0</v>
      </c>
      <c r="E337" s="12">
        <v>0</v>
      </c>
      <c r="F337" s="12">
        <v>213.3</v>
      </c>
      <c r="G337" s="9">
        <v>0</v>
      </c>
      <c r="H337" s="9">
        <v>0</v>
      </c>
    </row>
    <row r="338" spans="2:8" ht="25.5" x14ac:dyDescent="0.2">
      <c r="B338" s="10" t="s">
        <v>451</v>
      </c>
      <c r="C338" s="13" t="s">
        <v>446</v>
      </c>
      <c r="D338" s="12">
        <v>15677.8</v>
      </c>
      <c r="E338" s="12">
        <v>15677.8</v>
      </c>
      <c r="F338" s="12">
        <v>24350.6</v>
      </c>
      <c r="G338" s="9">
        <f t="shared" si="171"/>
        <v>1.5531898608223091</v>
      </c>
      <c r="H338" s="9">
        <f t="shared" si="172"/>
        <v>1.5531898608223091</v>
      </c>
    </row>
    <row r="339" spans="2:8" ht="25.5" x14ac:dyDescent="0.2">
      <c r="B339" s="10" t="s">
        <v>452</v>
      </c>
      <c r="C339" s="13" t="s">
        <v>446</v>
      </c>
      <c r="D339" s="12">
        <v>1</v>
      </c>
      <c r="E339" s="12">
        <v>1</v>
      </c>
      <c r="F339" s="12">
        <v>2</v>
      </c>
      <c r="G339" s="9">
        <f t="shared" si="171"/>
        <v>2</v>
      </c>
      <c r="H339" s="9">
        <f t="shared" si="172"/>
        <v>2</v>
      </c>
    </row>
    <row r="340" spans="2:8" ht="25.5" x14ac:dyDescent="0.2">
      <c r="B340" s="10" t="s">
        <v>453</v>
      </c>
      <c r="C340" s="13" t="s">
        <v>446</v>
      </c>
      <c r="D340" s="12">
        <v>813.7</v>
      </c>
      <c r="E340" s="12">
        <v>813.7</v>
      </c>
      <c r="F340" s="12">
        <v>1070.7</v>
      </c>
      <c r="G340" s="9">
        <f t="shared" si="171"/>
        <v>1.3158412191225266</v>
      </c>
      <c r="H340" s="9">
        <f t="shared" si="172"/>
        <v>1.3158412191225266</v>
      </c>
    </row>
    <row r="341" spans="2:8" ht="25.5" x14ac:dyDescent="0.2">
      <c r="B341" s="10" t="s">
        <v>454</v>
      </c>
      <c r="C341" s="13" t="s">
        <v>446</v>
      </c>
      <c r="D341" s="12">
        <v>21.7</v>
      </c>
      <c r="E341" s="12">
        <v>21.7</v>
      </c>
      <c r="F341" s="12">
        <v>65</v>
      </c>
      <c r="G341" s="9">
        <f t="shared" si="171"/>
        <v>2.9953917050691246</v>
      </c>
      <c r="H341" s="9">
        <f t="shared" si="172"/>
        <v>2.9953917050691246</v>
      </c>
    </row>
    <row r="342" spans="2:8" ht="25.5" x14ac:dyDescent="0.2">
      <c r="B342" s="10" t="s">
        <v>913</v>
      </c>
      <c r="C342" s="13" t="s">
        <v>446</v>
      </c>
      <c r="D342" s="12">
        <v>0</v>
      </c>
      <c r="E342" s="12">
        <v>0</v>
      </c>
      <c r="F342" s="12">
        <v>1706.5</v>
      </c>
      <c r="G342" s="9">
        <v>0</v>
      </c>
      <c r="H342" s="9">
        <v>0</v>
      </c>
    </row>
    <row r="343" spans="2:8" ht="25.5" x14ac:dyDescent="0.2">
      <c r="B343" s="10" t="s">
        <v>455</v>
      </c>
      <c r="C343" s="13" t="s">
        <v>446</v>
      </c>
      <c r="D343" s="12">
        <v>1365</v>
      </c>
      <c r="E343" s="12">
        <v>1365</v>
      </c>
      <c r="F343" s="12">
        <v>3065.8</v>
      </c>
      <c r="G343" s="9">
        <f t="shared" si="171"/>
        <v>2.2460073260073261</v>
      </c>
      <c r="H343" s="9">
        <f t="shared" si="172"/>
        <v>2.2460073260073261</v>
      </c>
    </row>
    <row r="344" spans="2:8" ht="25.5" x14ac:dyDescent="0.2">
      <c r="B344" s="10" t="s">
        <v>456</v>
      </c>
      <c r="C344" s="13" t="s">
        <v>446</v>
      </c>
      <c r="D344" s="12">
        <v>52511</v>
      </c>
      <c r="E344" s="12">
        <v>52511</v>
      </c>
      <c r="F344" s="12">
        <v>7036.6</v>
      </c>
      <c r="G344" s="9">
        <f t="shared" si="171"/>
        <v>0.13400239949724821</v>
      </c>
      <c r="H344" s="9">
        <f t="shared" si="172"/>
        <v>0.13400239949724821</v>
      </c>
    </row>
    <row r="345" spans="2:8" ht="25.5" x14ac:dyDescent="0.2">
      <c r="B345" s="10" t="s">
        <v>457</v>
      </c>
      <c r="C345" s="13" t="s">
        <v>446</v>
      </c>
      <c r="D345" s="12">
        <v>5990.6</v>
      </c>
      <c r="E345" s="12">
        <v>5990.6</v>
      </c>
      <c r="F345" s="12">
        <v>222056.3</v>
      </c>
      <c r="G345" s="9">
        <f t="shared" si="171"/>
        <v>37.067455680566219</v>
      </c>
      <c r="H345" s="9">
        <f t="shared" si="172"/>
        <v>37.067455680566219</v>
      </c>
    </row>
    <row r="346" spans="2:8" ht="25.5" x14ac:dyDescent="0.2">
      <c r="B346" s="10" t="s">
        <v>458</v>
      </c>
      <c r="C346" s="13" t="s">
        <v>446</v>
      </c>
      <c r="D346" s="12">
        <v>92144.8</v>
      </c>
      <c r="E346" s="12">
        <v>92144.8</v>
      </c>
      <c r="F346" s="12">
        <v>103527.6</v>
      </c>
      <c r="G346" s="9">
        <f t="shared" si="171"/>
        <v>1.1235316588673478</v>
      </c>
      <c r="H346" s="9">
        <f t="shared" si="172"/>
        <v>1.1235316588673478</v>
      </c>
    </row>
    <row r="347" spans="2:8" ht="25.5" x14ac:dyDescent="0.2">
      <c r="B347" s="10" t="s">
        <v>935</v>
      </c>
      <c r="C347" s="13" t="s">
        <v>446</v>
      </c>
      <c r="D347" s="12">
        <v>0</v>
      </c>
      <c r="E347" s="12">
        <v>0</v>
      </c>
      <c r="F347" s="12">
        <v>6.4</v>
      </c>
      <c r="G347" s="9">
        <v>0</v>
      </c>
      <c r="H347" s="9">
        <v>0</v>
      </c>
    </row>
    <row r="348" spans="2:8" ht="25.5" x14ac:dyDescent="0.2">
      <c r="B348" s="10" t="s">
        <v>459</v>
      </c>
      <c r="C348" s="13" t="s">
        <v>446</v>
      </c>
      <c r="D348" s="12">
        <v>46.1</v>
      </c>
      <c r="E348" s="12">
        <v>46.1</v>
      </c>
      <c r="F348" s="12">
        <v>7.4</v>
      </c>
      <c r="G348" s="9">
        <f t="shared" si="171"/>
        <v>0.16052060737527116</v>
      </c>
      <c r="H348" s="9">
        <f t="shared" si="172"/>
        <v>0.16052060737527116</v>
      </c>
    </row>
    <row r="349" spans="2:8" ht="25.5" x14ac:dyDescent="0.2">
      <c r="B349" s="10" t="s">
        <v>460</v>
      </c>
      <c r="C349" s="13" t="s">
        <v>446</v>
      </c>
      <c r="D349" s="12">
        <v>9420</v>
      </c>
      <c r="E349" s="12">
        <v>9420</v>
      </c>
      <c r="F349" s="12">
        <v>9518.7999999999993</v>
      </c>
      <c r="G349" s="9">
        <f t="shared" si="171"/>
        <v>1.010488322717622</v>
      </c>
      <c r="H349" s="9">
        <f t="shared" si="172"/>
        <v>1.010488322717622</v>
      </c>
    </row>
    <row r="350" spans="2:8" ht="25.5" x14ac:dyDescent="0.2">
      <c r="B350" s="10" t="s">
        <v>461</v>
      </c>
      <c r="C350" s="13" t="s">
        <v>446</v>
      </c>
      <c r="D350" s="12">
        <v>1244</v>
      </c>
      <c r="E350" s="12">
        <v>1244</v>
      </c>
      <c r="F350" s="12">
        <v>0.3</v>
      </c>
      <c r="G350" s="9">
        <f t="shared" si="171"/>
        <v>2.4115755627009645E-4</v>
      </c>
      <c r="H350" s="9">
        <f t="shared" si="172"/>
        <v>2.4115755627009645E-4</v>
      </c>
    </row>
    <row r="351" spans="2:8" ht="25.5" x14ac:dyDescent="0.2">
      <c r="B351" s="10" t="s">
        <v>462</v>
      </c>
      <c r="C351" s="13" t="s">
        <v>446</v>
      </c>
      <c r="D351" s="12">
        <v>8728.2000000000007</v>
      </c>
      <c r="E351" s="12">
        <v>8728.2000000000007</v>
      </c>
      <c r="F351" s="12">
        <v>4537.2</v>
      </c>
      <c r="G351" s="9">
        <f t="shared" si="171"/>
        <v>0.5198322678215439</v>
      </c>
      <c r="H351" s="9">
        <f t="shared" si="172"/>
        <v>0.5198322678215439</v>
      </c>
    </row>
    <row r="352" spans="2:8" ht="25.5" x14ac:dyDescent="0.2">
      <c r="B352" s="10" t="s">
        <v>860</v>
      </c>
      <c r="C352" s="13" t="s">
        <v>446</v>
      </c>
      <c r="D352" s="12">
        <v>0</v>
      </c>
      <c r="E352" s="12">
        <v>0</v>
      </c>
      <c r="F352" s="12">
        <v>36.9</v>
      </c>
      <c r="G352" s="9">
        <v>0</v>
      </c>
      <c r="H352" s="9">
        <v>0</v>
      </c>
    </row>
    <row r="353" spans="2:8" ht="25.5" x14ac:dyDescent="0.2">
      <c r="B353" s="10" t="s">
        <v>463</v>
      </c>
      <c r="C353" s="13" t="s">
        <v>446</v>
      </c>
      <c r="D353" s="12">
        <v>200</v>
      </c>
      <c r="E353" s="12">
        <v>200</v>
      </c>
      <c r="F353" s="12">
        <v>357.5</v>
      </c>
      <c r="G353" s="9">
        <f t="shared" si="171"/>
        <v>1.7875000000000001</v>
      </c>
      <c r="H353" s="9">
        <f t="shared" si="172"/>
        <v>1.7875000000000001</v>
      </c>
    </row>
    <row r="354" spans="2:8" ht="25.5" x14ac:dyDescent="0.2">
      <c r="B354" s="10" t="s">
        <v>464</v>
      </c>
      <c r="C354" s="13" t="s">
        <v>446</v>
      </c>
      <c r="D354" s="12">
        <v>3131.6</v>
      </c>
      <c r="E354" s="12">
        <v>3131.6</v>
      </c>
      <c r="F354" s="12">
        <v>1502.8</v>
      </c>
      <c r="G354" s="9">
        <f t="shared" si="171"/>
        <v>0.47988248818495338</v>
      </c>
      <c r="H354" s="9">
        <f t="shared" si="172"/>
        <v>0.47988248818495338</v>
      </c>
    </row>
    <row r="355" spans="2:8" ht="25.5" x14ac:dyDescent="0.2">
      <c r="B355" s="10" t="s">
        <v>465</v>
      </c>
      <c r="C355" s="13" t="s">
        <v>446</v>
      </c>
      <c r="D355" s="12">
        <v>208.1</v>
      </c>
      <c r="E355" s="12">
        <v>208.1</v>
      </c>
      <c r="F355" s="12">
        <v>251.4</v>
      </c>
      <c r="G355" s="9">
        <f t="shared" si="171"/>
        <v>1.2080730418068237</v>
      </c>
      <c r="H355" s="9">
        <f t="shared" si="172"/>
        <v>1.2080730418068237</v>
      </c>
    </row>
    <row r="356" spans="2:8" ht="25.5" x14ac:dyDescent="0.2">
      <c r="B356" s="10" t="s">
        <v>466</v>
      </c>
      <c r="C356" s="13" t="s">
        <v>446</v>
      </c>
      <c r="D356" s="12">
        <v>6521.8</v>
      </c>
      <c r="E356" s="12">
        <v>6521.8</v>
      </c>
      <c r="F356" s="12">
        <v>6521.8</v>
      </c>
      <c r="G356" s="9">
        <f t="shared" si="171"/>
        <v>1</v>
      </c>
      <c r="H356" s="9">
        <f t="shared" si="172"/>
        <v>1</v>
      </c>
    </row>
    <row r="357" spans="2:8" ht="25.5" x14ac:dyDescent="0.2">
      <c r="B357" s="10" t="s">
        <v>467</v>
      </c>
      <c r="C357" s="13" t="s">
        <v>446</v>
      </c>
      <c r="D357" s="12">
        <v>100.5</v>
      </c>
      <c r="E357" s="12">
        <v>100.5</v>
      </c>
      <c r="F357" s="12">
        <v>107.6</v>
      </c>
      <c r="G357" s="9">
        <f t="shared" si="171"/>
        <v>1.0706467661691541</v>
      </c>
      <c r="H357" s="9">
        <f t="shared" si="172"/>
        <v>1.0706467661691541</v>
      </c>
    </row>
    <row r="358" spans="2:8" ht="25.5" x14ac:dyDescent="0.2">
      <c r="B358" s="10" t="s">
        <v>468</v>
      </c>
      <c r="C358" s="13" t="s">
        <v>446</v>
      </c>
      <c r="D358" s="12">
        <v>0</v>
      </c>
      <c r="E358" s="12">
        <v>0</v>
      </c>
      <c r="F358" s="12">
        <v>51.9</v>
      </c>
      <c r="G358" s="9">
        <v>0</v>
      </c>
      <c r="H358" s="9">
        <v>0</v>
      </c>
    </row>
    <row r="359" spans="2:8" ht="25.5" x14ac:dyDescent="0.2">
      <c r="B359" s="10" t="s">
        <v>469</v>
      </c>
      <c r="C359" s="13" t="s">
        <v>446</v>
      </c>
      <c r="D359" s="12">
        <v>280.7</v>
      </c>
      <c r="E359" s="12">
        <v>280.7</v>
      </c>
      <c r="F359" s="12">
        <v>194.3</v>
      </c>
      <c r="G359" s="9">
        <f t="shared" si="171"/>
        <v>0.69219807623797658</v>
      </c>
      <c r="H359" s="9">
        <f t="shared" si="172"/>
        <v>0.69219807623797658</v>
      </c>
    </row>
    <row r="360" spans="2:8" ht="25.5" x14ac:dyDescent="0.2">
      <c r="B360" s="6" t="s">
        <v>470</v>
      </c>
      <c r="C360" s="7" t="s">
        <v>471</v>
      </c>
      <c r="D360" s="8">
        <f>D361+D376</f>
        <v>92311.3</v>
      </c>
      <c r="E360" s="8">
        <f t="shared" ref="E360:F360" si="175">E361+E376</f>
        <v>92311.3</v>
      </c>
      <c r="F360" s="8">
        <f t="shared" si="175"/>
        <v>93170.5</v>
      </c>
      <c r="G360" s="9">
        <f t="shared" si="171"/>
        <v>1.0093076362265507</v>
      </c>
      <c r="H360" s="9">
        <f t="shared" si="172"/>
        <v>1.0093076362265507</v>
      </c>
    </row>
    <row r="361" spans="2:8" ht="63.75" x14ac:dyDescent="0.2">
      <c r="B361" s="6" t="s">
        <v>472</v>
      </c>
      <c r="C361" s="7" t="s">
        <v>473</v>
      </c>
      <c r="D361" s="8">
        <f>D362+D368</f>
        <v>73649</v>
      </c>
      <c r="E361" s="8">
        <f>E362+E368</f>
        <v>73649</v>
      </c>
      <c r="F361" s="8">
        <f>F362+F368</f>
        <v>69160.7</v>
      </c>
      <c r="G361" s="9">
        <f t="shared" si="171"/>
        <v>0.93905823568548108</v>
      </c>
      <c r="H361" s="9">
        <f t="shared" si="172"/>
        <v>0.93905823568548108</v>
      </c>
    </row>
    <row r="362" spans="2:8" ht="76.5" x14ac:dyDescent="0.2">
      <c r="B362" s="10" t="s">
        <v>474</v>
      </c>
      <c r="C362" s="11" t="s">
        <v>475</v>
      </c>
      <c r="D362" s="12">
        <f>D363+D366</f>
        <v>66573.2</v>
      </c>
      <c r="E362" s="12">
        <f t="shared" ref="E362:F362" si="176">E363+E366</f>
        <v>66573.2</v>
      </c>
      <c r="F362" s="12">
        <f t="shared" si="176"/>
        <v>53554.299999999996</v>
      </c>
      <c r="G362" s="9">
        <f t="shared" si="171"/>
        <v>0.80444232814405792</v>
      </c>
      <c r="H362" s="9">
        <f t="shared" si="172"/>
        <v>0.80444232814405792</v>
      </c>
    </row>
    <row r="363" spans="2:8" ht="63.75" x14ac:dyDescent="0.2">
      <c r="B363" s="10" t="s">
        <v>476</v>
      </c>
      <c r="C363" s="11" t="s">
        <v>477</v>
      </c>
      <c r="D363" s="12">
        <f>D364+D365</f>
        <v>675.19999999999993</v>
      </c>
      <c r="E363" s="12">
        <f t="shared" ref="E363:F363" si="177">E364+E365</f>
        <v>675.19999999999993</v>
      </c>
      <c r="F363" s="12">
        <f t="shared" si="177"/>
        <v>685.6</v>
      </c>
      <c r="G363" s="9">
        <f t="shared" si="171"/>
        <v>1.0154028436018958</v>
      </c>
      <c r="H363" s="9">
        <f t="shared" si="172"/>
        <v>1.0154028436018958</v>
      </c>
    </row>
    <row r="364" spans="2:8" ht="63.75" x14ac:dyDescent="0.2">
      <c r="B364" s="10" t="s">
        <v>861</v>
      </c>
      <c r="C364" s="13" t="s">
        <v>477</v>
      </c>
      <c r="D364" s="12">
        <v>666.4</v>
      </c>
      <c r="E364" s="12">
        <v>666.4</v>
      </c>
      <c r="F364" s="12">
        <v>666.4</v>
      </c>
      <c r="G364" s="9">
        <f t="shared" si="171"/>
        <v>1</v>
      </c>
      <c r="H364" s="9">
        <f t="shared" si="172"/>
        <v>1</v>
      </c>
    </row>
    <row r="365" spans="2:8" ht="63.75" x14ac:dyDescent="0.2">
      <c r="B365" s="10" t="s">
        <v>478</v>
      </c>
      <c r="C365" s="13" t="s">
        <v>477</v>
      </c>
      <c r="D365" s="12">
        <v>8.8000000000000007</v>
      </c>
      <c r="E365" s="12">
        <v>8.8000000000000007</v>
      </c>
      <c r="F365" s="12">
        <v>19.2</v>
      </c>
      <c r="G365" s="9">
        <f t="shared" si="171"/>
        <v>2.1818181818181817</v>
      </c>
      <c r="H365" s="9">
        <f t="shared" si="172"/>
        <v>2.1818181818181817</v>
      </c>
    </row>
    <row r="366" spans="2:8" ht="76.5" x14ac:dyDescent="0.2">
      <c r="B366" s="10" t="s">
        <v>479</v>
      </c>
      <c r="C366" s="11" t="s">
        <v>480</v>
      </c>
      <c r="D366" s="12">
        <f>D367</f>
        <v>65898</v>
      </c>
      <c r="E366" s="12">
        <f t="shared" ref="E366:F366" si="178">E367</f>
        <v>65898</v>
      </c>
      <c r="F366" s="12">
        <f t="shared" si="178"/>
        <v>52868.7</v>
      </c>
      <c r="G366" s="9">
        <f t="shared" si="171"/>
        <v>0.80228079759628512</v>
      </c>
      <c r="H366" s="9">
        <f t="shared" si="172"/>
        <v>0.80228079759628512</v>
      </c>
    </row>
    <row r="367" spans="2:8" ht="76.5" x14ac:dyDescent="0.2">
      <c r="B367" s="10" t="s">
        <v>481</v>
      </c>
      <c r="C367" s="13" t="s">
        <v>480</v>
      </c>
      <c r="D367" s="12">
        <v>65898</v>
      </c>
      <c r="E367" s="12">
        <v>65898</v>
      </c>
      <c r="F367" s="12">
        <v>52868.7</v>
      </c>
      <c r="G367" s="9">
        <f t="shared" si="171"/>
        <v>0.80228079759628512</v>
      </c>
      <c r="H367" s="9">
        <f t="shared" si="172"/>
        <v>0.80228079759628512</v>
      </c>
    </row>
    <row r="368" spans="2:8" ht="76.5" x14ac:dyDescent="0.2">
      <c r="B368" s="10" t="s">
        <v>482</v>
      </c>
      <c r="C368" s="11" t="s">
        <v>483</v>
      </c>
      <c r="D368" s="12">
        <f>D369+D374</f>
        <v>7075.8</v>
      </c>
      <c r="E368" s="12">
        <f t="shared" ref="E368:F368" si="179">E369+E374</f>
        <v>7075.8</v>
      </c>
      <c r="F368" s="12">
        <f t="shared" si="179"/>
        <v>15606.4</v>
      </c>
      <c r="G368" s="9">
        <f t="shared" si="171"/>
        <v>2.2056021933915599</v>
      </c>
      <c r="H368" s="9">
        <f t="shared" si="172"/>
        <v>2.2056021933915599</v>
      </c>
    </row>
    <row r="369" spans="2:8" ht="63.75" x14ac:dyDescent="0.2">
      <c r="B369" s="10" t="s">
        <v>484</v>
      </c>
      <c r="C369" s="11" t="s">
        <v>485</v>
      </c>
      <c r="D369" s="12">
        <f>SUM(D370:D373)</f>
        <v>7075.8</v>
      </c>
      <c r="E369" s="12">
        <f t="shared" ref="E369:F369" si="180">SUM(E370:E373)</f>
        <v>7075.8</v>
      </c>
      <c r="F369" s="12">
        <f t="shared" si="180"/>
        <v>15535.199999999999</v>
      </c>
      <c r="G369" s="9">
        <f t="shared" si="171"/>
        <v>2.1955397269566692</v>
      </c>
      <c r="H369" s="9">
        <f t="shared" si="172"/>
        <v>2.1955397269566692</v>
      </c>
    </row>
    <row r="370" spans="2:8" ht="63.75" x14ac:dyDescent="0.2">
      <c r="B370" s="10" t="s">
        <v>486</v>
      </c>
      <c r="C370" s="13" t="s">
        <v>485</v>
      </c>
      <c r="D370" s="12">
        <v>96.9</v>
      </c>
      <c r="E370" s="12">
        <v>96.9</v>
      </c>
      <c r="F370" s="12">
        <v>42.2</v>
      </c>
      <c r="G370" s="9">
        <f t="shared" si="171"/>
        <v>0.43550051599587203</v>
      </c>
      <c r="H370" s="9">
        <f t="shared" si="172"/>
        <v>0.43550051599587203</v>
      </c>
    </row>
    <row r="371" spans="2:8" ht="63.75" x14ac:dyDescent="0.2">
      <c r="B371" s="10" t="s">
        <v>487</v>
      </c>
      <c r="C371" s="13" t="s">
        <v>485</v>
      </c>
      <c r="D371" s="12">
        <v>6900</v>
      </c>
      <c r="E371" s="12">
        <v>6900</v>
      </c>
      <c r="F371" s="12">
        <v>13921.4</v>
      </c>
      <c r="G371" s="9">
        <f t="shared" si="171"/>
        <v>2.0175942028985507</v>
      </c>
      <c r="H371" s="9">
        <f t="shared" si="172"/>
        <v>2.0175942028985507</v>
      </c>
    </row>
    <row r="372" spans="2:8" ht="63.75" x14ac:dyDescent="0.2">
      <c r="B372" s="10" t="s">
        <v>488</v>
      </c>
      <c r="C372" s="13" t="s">
        <v>485</v>
      </c>
      <c r="D372" s="12">
        <v>8.8000000000000007</v>
      </c>
      <c r="E372" s="12">
        <v>8.8000000000000007</v>
      </c>
      <c r="F372" s="12">
        <v>1335.8</v>
      </c>
      <c r="G372" s="9">
        <f t="shared" si="171"/>
        <v>151.79545454545453</v>
      </c>
      <c r="H372" s="9">
        <f t="shared" si="172"/>
        <v>151.79545454545453</v>
      </c>
    </row>
    <row r="373" spans="2:8" ht="63.75" x14ac:dyDescent="0.2">
      <c r="B373" s="10" t="s">
        <v>489</v>
      </c>
      <c r="C373" s="13" t="s">
        <v>485</v>
      </c>
      <c r="D373" s="12">
        <v>70.099999999999994</v>
      </c>
      <c r="E373" s="12">
        <v>70.099999999999994</v>
      </c>
      <c r="F373" s="12">
        <v>235.8</v>
      </c>
      <c r="G373" s="9">
        <f t="shared" si="171"/>
        <v>3.3637660485021401</v>
      </c>
      <c r="H373" s="9">
        <f t="shared" si="172"/>
        <v>3.3637660485021401</v>
      </c>
    </row>
    <row r="374" spans="2:8" ht="76.5" x14ac:dyDescent="0.2">
      <c r="B374" s="10" t="s">
        <v>490</v>
      </c>
      <c r="C374" s="11" t="s">
        <v>491</v>
      </c>
      <c r="D374" s="12">
        <f>D375</f>
        <v>0</v>
      </c>
      <c r="E374" s="12">
        <f t="shared" ref="E374:F374" si="181">E375</f>
        <v>0</v>
      </c>
      <c r="F374" s="12">
        <f t="shared" si="181"/>
        <v>71.2</v>
      </c>
      <c r="G374" s="9">
        <v>0</v>
      </c>
      <c r="H374" s="9">
        <v>0</v>
      </c>
    </row>
    <row r="375" spans="2:8" ht="76.5" x14ac:dyDescent="0.2">
      <c r="B375" s="10" t="s">
        <v>492</v>
      </c>
      <c r="C375" s="13" t="s">
        <v>491</v>
      </c>
      <c r="D375" s="12">
        <v>0</v>
      </c>
      <c r="E375" s="12">
        <v>0</v>
      </c>
      <c r="F375" s="12">
        <v>71.2</v>
      </c>
      <c r="G375" s="9">
        <v>0</v>
      </c>
      <c r="H375" s="9">
        <v>0</v>
      </c>
    </row>
    <row r="376" spans="2:8" ht="25.5" x14ac:dyDescent="0.2">
      <c r="B376" s="6" t="s">
        <v>493</v>
      </c>
      <c r="C376" s="7" t="s">
        <v>494</v>
      </c>
      <c r="D376" s="8">
        <f>D377</f>
        <v>18662.3</v>
      </c>
      <c r="E376" s="8">
        <f t="shared" ref="E376:F376" si="182">E377</f>
        <v>18662.3</v>
      </c>
      <c r="F376" s="8">
        <f t="shared" si="182"/>
        <v>24009.8</v>
      </c>
      <c r="G376" s="9">
        <f t="shared" si="171"/>
        <v>1.2865402442357052</v>
      </c>
      <c r="H376" s="9">
        <f t="shared" si="172"/>
        <v>1.2865402442357052</v>
      </c>
    </row>
    <row r="377" spans="2:8" ht="38.25" x14ac:dyDescent="0.2">
      <c r="B377" s="10" t="s">
        <v>495</v>
      </c>
      <c r="C377" s="11" t="s">
        <v>496</v>
      </c>
      <c r="D377" s="12">
        <f>D378</f>
        <v>18662.3</v>
      </c>
      <c r="E377" s="12">
        <f t="shared" ref="E377" si="183">E378</f>
        <v>18662.3</v>
      </c>
      <c r="F377" s="12">
        <f t="shared" ref="F377" si="184">F378</f>
        <v>24009.8</v>
      </c>
      <c r="G377" s="9">
        <f t="shared" si="171"/>
        <v>1.2865402442357052</v>
      </c>
      <c r="H377" s="9">
        <f t="shared" si="172"/>
        <v>1.2865402442357052</v>
      </c>
    </row>
    <row r="378" spans="2:8" ht="38.25" x14ac:dyDescent="0.2">
      <c r="B378" s="10" t="s">
        <v>497</v>
      </c>
      <c r="C378" s="11" t="s">
        <v>498</v>
      </c>
      <c r="D378" s="12">
        <f>D379</f>
        <v>18662.3</v>
      </c>
      <c r="E378" s="12">
        <f t="shared" ref="E378" si="185">E379</f>
        <v>18662.3</v>
      </c>
      <c r="F378" s="12">
        <f t="shared" ref="F378" si="186">F379</f>
        <v>24009.8</v>
      </c>
      <c r="G378" s="9">
        <f t="shared" si="171"/>
        <v>1.2865402442357052</v>
      </c>
      <c r="H378" s="9">
        <f t="shared" si="172"/>
        <v>1.2865402442357052</v>
      </c>
    </row>
    <row r="379" spans="2:8" ht="38.25" x14ac:dyDescent="0.2">
      <c r="B379" s="10" t="s">
        <v>499</v>
      </c>
      <c r="C379" s="13" t="s">
        <v>498</v>
      </c>
      <c r="D379" s="12">
        <v>18662.3</v>
      </c>
      <c r="E379" s="12">
        <v>18662.3</v>
      </c>
      <c r="F379" s="12">
        <v>24009.8</v>
      </c>
      <c r="G379" s="9">
        <f t="shared" si="171"/>
        <v>1.2865402442357052</v>
      </c>
      <c r="H379" s="9">
        <f t="shared" si="172"/>
        <v>1.2865402442357052</v>
      </c>
    </row>
    <row r="380" spans="2:8" x14ac:dyDescent="0.2">
      <c r="B380" s="6" t="s">
        <v>500</v>
      </c>
      <c r="C380" s="7" t="s">
        <v>501</v>
      </c>
      <c r="D380" s="8">
        <f>D381</f>
        <v>280.60000000000002</v>
      </c>
      <c r="E380" s="8">
        <f t="shared" ref="E380:F380" si="187">E381</f>
        <v>280.60000000000002</v>
      </c>
      <c r="F380" s="8">
        <f t="shared" si="187"/>
        <v>2697</v>
      </c>
      <c r="G380" s="9">
        <f t="shared" si="171"/>
        <v>9.6115466856735559</v>
      </c>
      <c r="H380" s="9">
        <f t="shared" si="172"/>
        <v>9.6115466856735559</v>
      </c>
    </row>
    <row r="381" spans="2:8" ht="25.5" x14ac:dyDescent="0.2">
      <c r="B381" s="6" t="s">
        <v>502</v>
      </c>
      <c r="C381" s="7" t="s">
        <v>503</v>
      </c>
      <c r="D381" s="8">
        <f>D382</f>
        <v>280.60000000000002</v>
      </c>
      <c r="E381" s="8">
        <f t="shared" ref="E381:F381" si="188">E382</f>
        <v>280.60000000000002</v>
      </c>
      <c r="F381" s="8">
        <f t="shared" si="188"/>
        <v>2697</v>
      </c>
      <c r="G381" s="9">
        <f t="shared" si="171"/>
        <v>9.6115466856735559</v>
      </c>
      <c r="H381" s="9">
        <f t="shared" si="172"/>
        <v>9.6115466856735559</v>
      </c>
    </row>
    <row r="382" spans="2:8" ht="25.5" x14ac:dyDescent="0.2">
      <c r="B382" s="10" t="s">
        <v>504</v>
      </c>
      <c r="C382" s="11" t="s">
        <v>505</v>
      </c>
      <c r="D382" s="12">
        <f>D383+D384</f>
        <v>280.60000000000002</v>
      </c>
      <c r="E382" s="12">
        <f t="shared" ref="E382:F382" si="189">E383+E384</f>
        <v>280.60000000000002</v>
      </c>
      <c r="F382" s="12">
        <f t="shared" si="189"/>
        <v>2697</v>
      </c>
      <c r="G382" s="9">
        <f t="shared" si="171"/>
        <v>9.6115466856735559</v>
      </c>
      <c r="H382" s="9">
        <f t="shared" si="172"/>
        <v>9.6115466856735559</v>
      </c>
    </row>
    <row r="383" spans="2:8" ht="25.5" x14ac:dyDescent="0.2">
      <c r="B383" s="10" t="s">
        <v>506</v>
      </c>
      <c r="C383" s="13" t="s">
        <v>505</v>
      </c>
      <c r="D383" s="12">
        <v>74.8</v>
      </c>
      <c r="E383" s="12">
        <v>74.8</v>
      </c>
      <c r="F383" s="12">
        <v>0.8</v>
      </c>
      <c r="G383" s="9">
        <f t="shared" si="171"/>
        <v>1.0695187165775402E-2</v>
      </c>
      <c r="H383" s="9">
        <f t="shared" si="172"/>
        <v>1.0695187165775402E-2</v>
      </c>
    </row>
    <row r="384" spans="2:8" ht="25.5" x14ac:dyDescent="0.2">
      <c r="B384" s="10" t="s">
        <v>507</v>
      </c>
      <c r="C384" s="13" t="s">
        <v>505</v>
      </c>
      <c r="D384" s="12">
        <v>205.8</v>
      </c>
      <c r="E384" s="12">
        <v>205.8</v>
      </c>
      <c r="F384" s="12">
        <v>2696.2</v>
      </c>
      <c r="G384" s="9">
        <f t="shared" si="171"/>
        <v>13.101068999028181</v>
      </c>
      <c r="H384" s="9">
        <f t="shared" si="172"/>
        <v>13.101068999028181</v>
      </c>
    </row>
    <row r="385" spans="2:8" x14ac:dyDescent="0.2">
      <c r="B385" s="6" t="s">
        <v>508</v>
      </c>
      <c r="C385" s="7" t="s">
        <v>509</v>
      </c>
      <c r="D385" s="8">
        <f>D386+D514+D523+D580+D583+D629+D634</f>
        <v>2844350.8999999994</v>
      </c>
      <c r="E385" s="8">
        <f>E386+E514+E523+E580+E583+E629+E634</f>
        <v>2844350.8999999994</v>
      </c>
      <c r="F385" s="8">
        <f>F386+F514+F523+F580+F583+F629+F634</f>
        <v>3007908.6</v>
      </c>
      <c r="G385" s="9">
        <f t="shared" si="171"/>
        <v>1.057502644979563</v>
      </c>
      <c r="H385" s="9">
        <f t="shared" si="172"/>
        <v>1.057502644979563</v>
      </c>
    </row>
    <row r="386" spans="2:8" ht="25.5" x14ac:dyDescent="0.2">
      <c r="B386" s="6" t="s">
        <v>510</v>
      </c>
      <c r="C386" s="7" t="s">
        <v>511</v>
      </c>
      <c r="D386" s="8">
        <f>D387+D392+D398+D407+D415+D422+D428+D432+D445+D450+D461+D471+D475+D479+D483+D495+D507+D511</f>
        <v>2154944.5</v>
      </c>
      <c r="E386" s="8">
        <f>E387+E392+E398+E407+E415+E422+E428+E432+E445+E450+E461+E471+E475+E479+E483+E495+E507+E511</f>
        <v>2154944.5</v>
      </c>
      <c r="F386" s="8">
        <f>F387+F392+F398+F407+F415+F422+F428+F432+F445+F450+F461+F471+F475+F479+F483+F495+F507+F511</f>
        <v>2306775.2000000002</v>
      </c>
      <c r="G386" s="9">
        <f t="shared" si="171"/>
        <v>1.0704568957576404</v>
      </c>
      <c r="H386" s="9">
        <f t="shared" si="172"/>
        <v>1.0704568957576404</v>
      </c>
    </row>
    <row r="387" spans="2:8" ht="38.25" x14ac:dyDescent="0.2">
      <c r="B387" s="10" t="s">
        <v>512</v>
      </c>
      <c r="C387" s="11" t="s">
        <v>513</v>
      </c>
      <c r="D387" s="12">
        <f>D388</f>
        <v>921.3</v>
      </c>
      <c r="E387" s="12">
        <f t="shared" ref="E387:F387" si="190">E388</f>
        <v>921.3</v>
      </c>
      <c r="F387" s="12">
        <f t="shared" si="190"/>
        <v>1132.1999999999998</v>
      </c>
      <c r="G387" s="9">
        <f t="shared" si="171"/>
        <v>1.2289156626506024</v>
      </c>
      <c r="H387" s="9">
        <f t="shared" si="172"/>
        <v>1.2289156626506024</v>
      </c>
    </row>
    <row r="388" spans="2:8" ht="51" x14ac:dyDescent="0.2">
      <c r="B388" s="10" t="s">
        <v>514</v>
      </c>
      <c r="C388" s="11" t="s">
        <v>515</v>
      </c>
      <c r="D388" s="12">
        <f>SUM(D389:D391)</f>
        <v>921.3</v>
      </c>
      <c r="E388" s="12">
        <f t="shared" ref="E388:F388" si="191">SUM(E389:E391)</f>
        <v>921.3</v>
      </c>
      <c r="F388" s="12">
        <f t="shared" si="191"/>
        <v>1132.1999999999998</v>
      </c>
      <c r="G388" s="9">
        <f t="shared" si="171"/>
        <v>1.2289156626506024</v>
      </c>
      <c r="H388" s="9">
        <f t="shared" si="172"/>
        <v>1.2289156626506024</v>
      </c>
    </row>
    <row r="389" spans="2:8" ht="51" x14ac:dyDescent="0.2">
      <c r="B389" s="10" t="s">
        <v>516</v>
      </c>
      <c r="C389" s="13" t="s">
        <v>515</v>
      </c>
      <c r="D389" s="12">
        <v>138</v>
      </c>
      <c r="E389" s="12">
        <v>138</v>
      </c>
      <c r="F389" s="12">
        <v>275.39999999999998</v>
      </c>
      <c r="G389" s="9">
        <f t="shared" si="171"/>
        <v>1.9956521739130433</v>
      </c>
      <c r="H389" s="9">
        <f t="shared" si="172"/>
        <v>1.9956521739130433</v>
      </c>
    </row>
    <row r="390" spans="2:8" ht="51" x14ac:dyDescent="0.2">
      <c r="B390" s="10" t="s">
        <v>517</v>
      </c>
      <c r="C390" s="13" t="s">
        <v>515</v>
      </c>
      <c r="D390" s="12">
        <v>42.4</v>
      </c>
      <c r="E390" s="12">
        <v>42.4</v>
      </c>
      <c r="F390" s="12">
        <v>0</v>
      </c>
      <c r="G390" s="9">
        <f t="shared" si="171"/>
        <v>0</v>
      </c>
      <c r="H390" s="9">
        <f t="shared" si="172"/>
        <v>0</v>
      </c>
    </row>
    <row r="391" spans="2:8" ht="51" x14ac:dyDescent="0.2">
      <c r="B391" s="10" t="s">
        <v>518</v>
      </c>
      <c r="C391" s="13" t="s">
        <v>515</v>
      </c>
      <c r="D391" s="12">
        <v>740.9</v>
      </c>
      <c r="E391" s="12">
        <v>740.9</v>
      </c>
      <c r="F391" s="12">
        <v>856.8</v>
      </c>
      <c r="G391" s="9">
        <f t="shared" ref="G391:G454" si="192">F391/D391</f>
        <v>1.15643136725604</v>
      </c>
      <c r="H391" s="9">
        <f t="shared" ref="H391:H454" si="193">F391/E391</f>
        <v>1.15643136725604</v>
      </c>
    </row>
    <row r="392" spans="2:8" ht="63.75" x14ac:dyDescent="0.2">
      <c r="B392" s="10" t="s">
        <v>519</v>
      </c>
      <c r="C392" s="11" t="s">
        <v>520</v>
      </c>
      <c r="D392" s="12">
        <f>D393+D395</f>
        <v>3403.2</v>
      </c>
      <c r="E392" s="12">
        <f t="shared" ref="E392:F392" si="194">E393+E395</f>
        <v>3403.2</v>
      </c>
      <c r="F392" s="12">
        <f t="shared" si="194"/>
        <v>3345.1000000000004</v>
      </c>
      <c r="G392" s="9">
        <f t="shared" si="192"/>
        <v>0.98292783262811489</v>
      </c>
      <c r="H392" s="9">
        <f t="shared" si="193"/>
        <v>0.98292783262811489</v>
      </c>
    </row>
    <row r="393" spans="2:8" ht="89.25" x14ac:dyDescent="0.2">
      <c r="B393" s="10" t="s">
        <v>521</v>
      </c>
      <c r="C393" s="11" t="s">
        <v>522</v>
      </c>
      <c r="D393" s="12">
        <f>D394</f>
        <v>1</v>
      </c>
      <c r="E393" s="12">
        <f t="shared" ref="E393:F393" si="195">E394</f>
        <v>1</v>
      </c>
      <c r="F393" s="12">
        <f t="shared" si="195"/>
        <v>0</v>
      </c>
      <c r="G393" s="9">
        <f t="shared" si="192"/>
        <v>0</v>
      </c>
      <c r="H393" s="9">
        <f t="shared" si="193"/>
        <v>0</v>
      </c>
    </row>
    <row r="394" spans="2:8" ht="89.25" x14ac:dyDescent="0.2">
      <c r="B394" s="10" t="s">
        <v>523</v>
      </c>
      <c r="C394" s="13" t="s">
        <v>522</v>
      </c>
      <c r="D394" s="12">
        <v>1</v>
      </c>
      <c r="E394" s="12">
        <v>1</v>
      </c>
      <c r="F394" s="12">
        <v>0</v>
      </c>
      <c r="G394" s="9">
        <f t="shared" si="192"/>
        <v>0</v>
      </c>
      <c r="H394" s="9">
        <f t="shared" si="193"/>
        <v>0</v>
      </c>
    </row>
    <row r="395" spans="2:8" ht="76.5" x14ac:dyDescent="0.2">
      <c r="B395" s="10" t="s">
        <v>524</v>
      </c>
      <c r="C395" s="11" t="s">
        <v>525</v>
      </c>
      <c r="D395" s="12">
        <f>D396+D397</f>
        <v>3402.2</v>
      </c>
      <c r="E395" s="12">
        <f t="shared" ref="E395:F395" si="196">E396+E397</f>
        <v>3402.2</v>
      </c>
      <c r="F395" s="12">
        <f t="shared" si="196"/>
        <v>3345.1000000000004</v>
      </c>
      <c r="G395" s="9">
        <f t="shared" si="192"/>
        <v>0.98321674210804788</v>
      </c>
      <c r="H395" s="9">
        <f t="shared" si="193"/>
        <v>0.98321674210804788</v>
      </c>
    </row>
    <row r="396" spans="2:8" ht="76.5" x14ac:dyDescent="0.2">
      <c r="B396" s="10" t="s">
        <v>526</v>
      </c>
      <c r="C396" s="13" t="s">
        <v>525</v>
      </c>
      <c r="D396" s="12">
        <v>114.7</v>
      </c>
      <c r="E396" s="12">
        <v>114.7</v>
      </c>
      <c r="F396" s="12">
        <v>208.3</v>
      </c>
      <c r="G396" s="9">
        <f t="shared" si="192"/>
        <v>1.8160418482999128</v>
      </c>
      <c r="H396" s="9">
        <f t="shared" si="193"/>
        <v>1.8160418482999128</v>
      </c>
    </row>
    <row r="397" spans="2:8" ht="76.5" x14ac:dyDescent="0.2">
      <c r="B397" s="10" t="s">
        <v>527</v>
      </c>
      <c r="C397" s="13" t="s">
        <v>525</v>
      </c>
      <c r="D397" s="12">
        <v>3287.5</v>
      </c>
      <c r="E397" s="12">
        <v>3287.5</v>
      </c>
      <c r="F397" s="12">
        <v>3136.8</v>
      </c>
      <c r="G397" s="9">
        <f t="shared" si="192"/>
        <v>0.95415969581749061</v>
      </c>
      <c r="H397" s="9">
        <f t="shared" si="193"/>
        <v>0.95415969581749061</v>
      </c>
    </row>
    <row r="398" spans="2:8" ht="38.25" x14ac:dyDescent="0.2">
      <c r="B398" s="10" t="s">
        <v>528</v>
      </c>
      <c r="C398" s="11" t="s">
        <v>529</v>
      </c>
      <c r="D398" s="12">
        <f>D399+D403</f>
        <v>21736.5</v>
      </c>
      <c r="E398" s="12">
        <f t="shared" ref="E398:F398" si="197">E399+E403</f>
        <v>21736.5</v>
      </c>
      <c r="F398" s="12">
        <f t="shared" si="197"/>
        <v>13177.4</v>
      </c>
      <c r="G398" s="9">
        <f t="shared" si="192"/>
        <v>0.6062337542842684</v>
      </c>
      <c r="H398" s="9">
        <f t="shared" si="193"/>
        <v>0.6062337542842684</v>
      </c>
    </row>
    <row r="399" spans="2:8" ht="63.75" x14ac:dyDescent="0.2">
      <c r="B399" s="10" t="s">
        <v>530</v>
      </c>
      <c r="C399" s="11" t="s">
        <v>531</v>
      </c>
      <c r="D399" s="12">
        <f>D400+D401+D402</f>
        <v>8220</v>
      </c>
      <c r="E399" s="12">
        <f t="shared" ref="E399" si="198">E400+E401+E402</f>
        <v>8220</v>
      </c>
      <c r="F399" s="12">
        <f>F400+F401+F402</f>
        <v>633.29999999999995</v>
      </c>
      <c r="G399" s="9">
        <f t="shared" si="192"/>
        <v>7.7043795620437949E-2</v>
      </c>
      <c r="H399" s="9">
        <f t="shared" si="193"/>
        <v>7.7043795620437949E-2</v>
      </c>
    </row>
    <row r="400" spans="2:8" ht="63.75" x14ac:dyDescent="0.2">
      <c r="B400" s="10" t="s">
        <v>532</v>
      </c>
      <c r="C400" s="13" t="s">
        <v>531</v>
      </c>
      <c r="D400" s="12">
        <v>400</v>
      </c>
      <c r="E400" s="12">
        <v>400</v>
      </c>
      <c r="F400" s="12">
        <v>356.5</v>
      </c>
      <c r="G400" s="9">
        <f t="shared" si="192"/>
        <v>0.89124999999999999</v>
      </c>
      <c r="H400" s="9">
        <f t="shared" si="193"/>
        <v>0.89124999999999999</v>
      </c>
    </row>
    <row r="401" spans="2:8" ht="63.75" x14ac:dyDescent="0.2">
      <c r="B401" s="10" t="s">
        <v>533</v>
      </c>
      <c r="C401" s="13" t="s">
        <v>531</v>
      </c>
      <c r="D401" s="12">
        <v>7651</v>
      </c>
      <c r="E401" s="12">
        <v>7651</v>
      </c>
      <c r="F401" s="12">
        <v>86.3</v>
      </c>
      <c r="G401" s="9">
        <f t="shared" si="192"/>
        <v>1.1279571297869559E-2</v>
      </c>
      <c r="H401" s="9">
        <f t="shared" si="193"/>
        <v>1.1279571297869559E-2</v>
      </c>
    </row>
    <row r="402" spans="2:8" ht="63.75" x14ac:dyDescent="0.2">
      <c r="B402" s="10" t="s">
        <v>534</v>
      </c>
      <c r="C402" s="13" t="s">
        <v>531</v>
      </c>
      <c r="D402" s="12">
        <v>169</v>
      </c>
      <c r="E402" s="12">
        <v>169</v>
      </c>
      <c r="F402" s="12">
        <v>190.5</v>
      </c>
      <c r="G402" s="9">
        <f t="shared" si="192"/>
        <v>1.1272189349112427</v>
      </c>
      <c r="H402" s="9">
        <f t="shared" si="193"/>
        <v>1.1272189349112427</v>
      </c>
    </row>
    <row r="403" spans="2:8" ht="51" x14ac:dyDescent="0.2">
      <c r="B403" s="10" t="s">
        <v>535</v>
      </c>
      <c r="C403" s="11" t="s">
        <v>536</v>
      </c>
      <c r="D403" s="12">
        <f>D404+D405+D406</f>
        <v>13516.5</v>
      </c>
      <c r="E403" s="12">
        <f t="shared" ref="E403:F403" si="199">E404+E405+E406</f>
        <v>13516.5</v>
      </c>
      <c r="F403" s="12">
        <f t="shared" si="199"/>
        <v>12544.1</v>
      </c>
      <c r="G403" s="9">
        <f t="shared" si="192"/>
        <v>0.92805829911589544</v>
      </c>
      <c r="H403" s="9">
        <f t="shared" si="193"/>
        <v>0.92805829911589544</v>
      </c>
    </row>
    <row r="404" spans="2:8" ht="51" x14ac:dyDescent="0.2">
      <c r="B404" s="10" t="s">
        <v>537</v>
      </c>
      <c r="C404" s="13" t="s">
        <v>536</v>
      </c>
      <c r="D404" s="12">
        <v>25</v>
      </c>
      <c r="E404" s="12">
        <v>25</v>
      </c>
      <c r="F404" s="12">
        <v>37.5</v>
      </c>
      <c r="G404" s="9">
        <f t="shared" si="192"/>
        <v>1.5</v>
      </c>
      <c r="H404" s="9">
        <f t="shared" si="193"/>
        <v>1.5</v>
      </c>
    </row>
    <row r="405" spans="2:8" ht="51" x14ac:dyDescent="0.2">
      <c r="B405" s="10" t="s">
        <v>538</v>
      </c>
      <c r="C405" s="13" t="s">
        <v>536</v>
      </c>
      <c r="D405" s="12">
        <v>39.4</v>
      </c>
      <c r="E405" s="12">
        <v>39.4</v>
      </c>
      <c r="F405" s="12">
        <v>50</v>
      </c>
      <c r="G405" s="9">
        <f t="shared" si="192"/>
        <v>1.2690355329949239</v>
      </c>
      <c r="H405" s="9">
        <f t="shared" si="193"/>
        <v>1.2690355329949239</v>
      </c>
    </row>
    <row r="406" spans="2:8" ht="51" x14ac:dyDescent="0.2">
      <c r="B406" s="10" t="s">
        <v>539</v>
      </c>
      <c r="C406" s="13" t="s">
        <v>536</v>
      </c>
      <c r="D406" s="12">
        <v>13452.1</v>
      </c>
      <c r="E406" s="12">
        <v>13452.1</v>
      </c>
      <c r="F406" s="12">
        <v>12456.6</v>
      </c>
      <c r="G406" s="9">
        <f t="shared" si="192"/>
        <v>0.92599668453252648</v>
      </c>
      <c r="H406" s="9">
        <f t="shared" si="193"/>
        <v>0.92599668453252648</v>
      </c>
    </row>
    <row r="407" spans="2:8" ht="51" x14ac:dyDescent="0.2">
      <c r="B407" s="10" t="s">
        <v>540</v>
      </c>
      <c r="C407" s="11" t="s">
        <v>541</v>
      </c>
      <c r="D407" s="12">
        <f>D408+D412</f>
        <v>12959.1</v>
      </c>
      <c r="E407" s="12">
        <f t="shared" ref="E407" si="200">E408+E412</f>
        <v>12959.1</v>
      </c>
      <c r="F407" s="12">
        <f>F408+F412</f>
        <v>8067.9</v>
      </c>
      <c r="G407" s="9">
        <f t="shared" si="192"/>
        <v>0.62256638192467062</v>
      </c>
      <c r="H407" s="9">
        <f t="shared" si="193"/>
        <v>0.62256638192467062</v>
      </c>
    </row>
    <row r="408" spans="2:8" ht="76.5" x14ac:dyDescent="0.2">
      <c r="B408" s="10" t="s">
        <v>542</v>
      </c>
      <c r="C408" s="11" t="s">
        <v>543</v>
      </c>
      <c r="D408" s="12">
        <f>D409+D410+D411</f>
        <v>11055.9</v>
      </c>
      <c r="E408" s="12">
        <f t="shared" ref="E408:F408" si="201">E409+E410+E411</f>
        <v>11055.9</v>
      </c>
      <c r="F408" s="12">
        <f t="shared" si="201"/>
        <v>5984.5</v>
      </c>
      <c r="G408" s="9">
        <f t="shared" si="192"/>
        <v>0.54129469333116254</v>
      </c>
      <c r="H408" s="9">
        <f t="shared" si="193"/>
        <v>0.54129469333116254</v>
      </c>
    </row>
    <row r="409" spans="2:8" ht="76.5" x14ac:dyDescent="0.2">
      <c r="B409" s="10" t="s">
        <v>544</v>
      </c>
      <c r="C409" s="13" t="s">
        <v>543</v>
      </c>
      <c r="D409" s="12">
        <v>2</v>
      </c>
      <c r="E409" s="12">
        <v>2</v>
      </c>
      <c r="F409" s="12">
        <v>0</v>
      </c>
      <c r="G409" s="9">
        <f t="shared" si="192"/>
        <v>0</v>
      </c>
      <c r="H409" s="9">
        <f t="shared" si="193"/>
        <v>0</v>
      </c>
    </row>
    <row r="410" spans="2:8" ht="76.5" x14ac:dyDescent="0.2">
      <c r="B410" s="10" t="s">
        <v>545</v>
      </c>
      <c r="C410" s="13" t="s">
        <v>543</v>
      </c>
      <c r="D410" s="12">
        <v>11053.9</v>
      </c>
      <c r="E410" s="12">
        <v>11053.9</v>
      </c>
      <c r="F410" s="12">
        <v>5984.5</v>
      </c>
      <c r="G410" s="9">
        <f t="shared" si="192"/>
        <v>0.5413926306552439</v>
      </c>
      <c r="H410" s="9">
        <f t="shared" si="193"/>
        <v>0.5413926306552439</v>
      </c>
    </row>
    <row r="411" spans="2:8" ht="76.5" x14ac:dyDescent="0.2">
      <c r="B411" s="10" t="s">
        <v>546</v>
      </c>
      <c r="C411" s="13" t="s">
        <v>543</v>
      </c>
      <c r="D411" s="12">
        <v>0</v>
      </c>
      <c r="E411" s="12">
        <v>0</v>
      </c>
      <c r="F411" s="12">
        <v>0</v>
      </c>
      <c r="G411" s="9">
        <v>0</v>
      </c>
      <c r="H411" s="9">
        <v>0</v>
      </c>
    </row>
    <row r="412" spans="2:8" ht="63.75" x14ac:dyDescent="0.2">
      <c r="B412" s="10" t="s">
        <v>547</v>
      </c>
      <c r="C412" s="11" t="s">
        <v>548</v>
      </c>
      <c r="D412" s="12">
        <f>D413+D414</f>
        <v>1903.2</v>
      </c>
      <c r="E412" s="12">
        <f t="shared" ref="E412:F412" si="202">E413+E414</f>
        <v>1903.2</v>
      </c>
      <c r="F412" s="12">
        <f t="shared" si="202"/>
        <v>2083.4</v>
      </c>
      <c r="G412" s="9">
        <f t="shared" si="192"/>
        <v>1.094682639764607</v>
      </c>
      <c r="H412" s="9">
        <f t="shared" si="193"/>
        <v>1.094682639764607</v>
      </c>
    </row>
    <row r="413" spans="2:8" ht="63.75" x14ac:dyDescent="0.2">
      <c r="B413" s="10" t="s">
        <v>549</v>
      </c>
      <c r="C413" s="13" t="s">
        <v>548</v>
      </c>
      <c r="D413" s="12">
        <v>1</v>
      </c>
      <c r="E413" s="12">
        <v>1</v>
      </c>
      <c r="F413" s="12">
        <v>0</v>
      </c>
      <c r="G413" s="9">
        <f t="shared" si="192"/>
        <v>0</v>
      </c>
      <c r="H413" s="9">
        <f t="shared" si="193"/>
        <v>0</v>
      </c>
    </row>
    <row r="414" spans="2:8" ht="63.75" x14ac:dyDescent="0.2">
      <c r="B414" s="10" t="s">
        <v>550</v>
      </c>
      <c r="C414" s="13" t="s">
        <v>548</v>
      </c>
      <c r="D414" s="12">
        <v>1902.2</v>
      </c>
      <c r="E414" s="12">
        <v>1902.2</v>
      </c>
      <c r="F414" s="12">
        <v>2083.4</v>
      </c>
      <c r="G414" s="9">
        <f t="shared" si="192"/>
        <v>1.0952581221743245</v>
      </c>
      <c r="H414" s="9">
        <f t="shared" si="193"/>
        <v>1.0952581221743245</v>
      </c>
    </row>
    <row r="415" spans="2:8" ht="38.25" x14ac:dyDescent="0.2">
      <c r="B415" s="10" t="s">
        <v>551</v>
      </c>
      <c r="C415" s="11" t="s">
        <v>552</v>
      </c>
      <c r="D415" s="12">
        <f>D416+D419</f>
        <v>7652.2</v>
      </c>
      <c r="E415" s="12">
        <f t="shared" ref="E415" si="203">E416+E419</f>
        <v>7652.2</v>
      </c>
      <c r="F415" s="12">
        <f>F416+F419</f>
        <v>11697.5</v>
      </c>
      <c r="G415" s="9">
        <f t="shared" si="192"/>
        <v>1.5286453568908289</v>
      </c>
      <c r="H415" s="9">
        <f t="shared" si="193"/>
        <v>1.5286453568908289</v>
      </c>
    </row>
    <row r="416" spans="2:8" ht="76.5" x14ac:dyDescent="0.2">
      <c r="B416" s="10" t="s">
        <v>553</v>
      </c>
      <c r="C416" s="11" t="s">
        <v>554</v>
      </c>
      <c r="D416" s="12">
        <f>D417</f>
        <v>7595</v>
      </c>
      <c r="E416" s="12">
        <f t="shared" ref="E416" si="204">E417</f>
        <v>7595</v>
      </c>
      <c r="F416" s="12">
        <f>F417+F418</f>
        <v>11690.6</v>
      </c>
      <c r="G416" s="9">
        <f t="shared" si="192"/>
        <v>1.5392495062541145</v>
      </c>
      <c r="H416" s="9">
        <f t="shared" si="193"/>
        <v>1.5392495062541145</v>
      </c>
    </row>
    <row r="417" spans="2:8" ht="76.5" x14ac:dyDescent="0.2">
      <c r="B417" s="10" t="s">
        <v>555</v>
      </c>
      <c r="C417" s="13" t="s">
        <v>554</v>
      </c>
      <c r="D417" s="12">
        <v>7595</v>
      </c>
      <c r="E417" s="12">
        <v>7595</v>
      </c>
      <c r="F417" s="12">
        <v>11685.6</v>
      </c>
      <c r="G417" s="9">
        <f t="shared" si="192"/>
        <v>1.5385911784068467</v>
      </c>
      <c r="H417" s="9">
        <f t="shared" si="193"/>
        <v>1.5385911784068467</v>
      </c>
    </row>
    <row r="418" spans="2:8" ht="76.5" x14ac:dyDescent="0.2">
      <c r="B418" s="10" t="s">
        <v>928</v>
      </c>
      <c r="C418" s="13" t="s">
        <v>554</v>
      </c>
      <c r="D418" s="12">
        <v>0</v>
      </c>
      <c r="E418" s="12">
        <v>0</v>
      </c>
      <c r="F418" s="12">
        <v>5</v>
      </c>
      <c r="G418" s="9">
        <v>0</v>
      </c>
      <c r="H418" s="9">
        <v>0</v>
      </c>
    </row>
    <row r="419" spans="2:8" ht="63.75" x14ac:dyDescent="0.2">
      <c r="B419" s="10" t="s">
        <v>556</v>
      </c>
      <c r="C419" s="11" t="s">
        <v>557</v>
      </c>
      <c r="D419" s="12">
        <f>D420+D421</f>
        <v>57.2</v>
      </c>
      <c r="E419" s="12">
        <f t="shared" ref="E419:F419" si="205">E420+E421</f>
        <v>57.2</v>
      </c>
      <c r="F419" s="12">
        <f t="shared" si="205"/>
        <v>6.8999999999999995</v>
      </c>
      <c r="G419" s="9">
        <f t="shared" si="192"/>
        <v>0.12062937062937061</v>
      </c>
      <c r="H419" s="9">
        <f t="shared" si="193"/>
        <v>0.12062937062937061</v>
      </c>
    </row>
    <row r="420" spans="2:8" ht="63.75" x14ac:dyDescent="0.2">
      <c r="B420" s="10" t="s">
        <v>558</v>
      </c>
      <c r="C420" s="13" t="s">
        <v>557</v>
      </c>
      <c r="D420" s="12">
        <v>0</v>
      </c>
      <c r="E420" s="12">
        <v>0</v>
      </c>
      <c r="F420" s="12">
        <v>0.1</v>
      </c>
      <c r="G420" s="9">
        <v>0</v>
      </c>
      <c r="H420" s="9">
        <v>0</v>
      </c>
    </row>
    <row r="421" spans="2:8" ht="63.75" x14ac:dyDescent="0.2">
      <c r="B421" s="10" t="s">
        <v>559</v>
      </c>
      <c r="C421" s="13" t="s">
        <v>557</v>
      </c>
      <c r="D421" s="12">
        <v>57.2</v>
      </c>
      <c r="E421" s="12">
        <v>57.2</v>
      </c>
      <c r="F421" s="12">
        <v>6.8</v>
      </c>
      <c r="G421" s="9">
        <f t="shared" si="192"/>
        <v>0.11888111888111887</v>
      </c>
      <c r="H421" s="9">
        <f t="shared" si="193"/>
        <v>0.11888111888111887</v>
      </c>
    </row>
    <row r="422" spans="2:8" ht="38.25" x14ac:dyDescent="0.2">
      <c r="B422" s="10" t="s">
        <v>560</v>
      </c>
      <c r="C422" s="11" t="s">
        <v>561</v>
      </c>
      <c r="D422" s="12">
        <f>D423+D425</f>
        <v>47.6</v>
      </c>
      <c r="E422" s="12">
        <f t="shared" ref="E422" si="206">E423+E425</f>
        <v>47.6</v>
      </c>
      <c r="F422" s="12">
        <f>F423+F425</f>
        <v>7.4</v>
      </c>
      <c r="G422" s="9">
        <f t="shared" si="192"/>
        <v>0.15546218487394958</v>
      </c>
      <c r="H422" s="9">
        <f t="shared" si="193"/>
        <v>0.15546218487394958</v>
      </c>
    </row>
    <row r="423" spans="2:8" ht="76.5" x14ac:dyDescent="0.2">
      <c r="B423" s="10" t="s">
        <v>562</v>
      </c>
      <c r="C423" s="11" t="s">
        <v>563</v>
      </c>
      <c r="D423" s="12">
        <f>D424</f>
        <v>33</v>
      </c>
      <c r="E423" s="12">
        <f t="shared" ref="E423:F423" si="207">E424</f>
        <v>33</v>
      </c>
      <c r="F423" s="12">
        <f t="shared" si="207"/>
        <v>0.5</v>
      </c>
      <c r="G423" s="9">
        <f t="shared" si="192"/>
        <v>1.5151515151515152E-2</v>
      </c>
      <c r="H423" s="9">
        <f t="shared" si="193"/>
        <v>1.5151515151515152E-2</v>
      </c>
    </row>
    <row r="424" spans="2:8" ht="76.5" x14ac:dyDescent="0.2">
      <c r="B424" s="10" t="s">
        <v>564</v>
      </c>
      <c r="C424" s="13" t="s">
        <v>563</v>
      </c>
      <c r="D424" s="12">
        <v>33</v>
      </c>
      <c r="E424" s="12">
        <v>33</v>
      </c>
      <c r="F424" s="12">
        <v>0.5</v>
      </c>
      <c r="G424" s="9">
        <f t="shared" si="192"/>
        <v>1.5151515151515152E-2</v>
      </c>
      <c r="H424" s="9">
        <f t="shared" si="193"/>
        <v>1.5151515151515152E-2</v>
      </c>
    </row>
    <row r="425" spans="2:8" ht="63.75" x14ac:dyDescent="0.2">
      <c r="B425" s="10" t="s">
        <v>565</v>
      </c>
      <c r="C425" s="11" t="s">
        <v>566</v>
      </c>
      <c r="D425" s="12">
        <f>D426+D427</f>
        <v>14.6</v>
      </c>
      <c r="E425" s="12">
        <f t="shared" ref="E425:F425" si="208">E426+E427</f>
        <v>14.6</v>
      </c>
      <c r="F425" s="12">
        <f t="shared" si="208"/>
        <v>6.9</v>
      </c>
      <c r="G425" s="9">
        <f t="shared" si="192"/>
        <v>0.47260273972602745</v>
      </c>
      <c r="H425" s="9">
        <f t="shared" si="193"/>
        <v>0.47260273972602745</v>
      </c>
    </row>
    <row r="426" spans="2:8" ht="63.75" x14ac:dyDescent="0.2">
      <c r="B426" s="10" t="s">
        <v>862</v>
      </c>
      <c r="C426" s="11" t="s">
        <v>566</v>
      </c>
      <c r="D426" s="12">
        <v>0</v>
      </c>
      <c r="E426" s="12">
        <v>0</v>
      </c>
      <c r="F426" s="12">
        <v>0.2</v>
      </c>
      <c r="G426" s="9">
        <v>0</v>
      </c>
      <c r="H426" s="9">
        <v>0</v>
      </c>
    </row>
    <row r="427" spans="2:8" ht="63.75" x14ac:dyDescent="0.2">
      <c r="B427" s="10" t="s">
        <v>567</v>
      </c>
      <c r="C427" s="13" t="s">
        <v>566</v>
      </c>
      <c r="D427" s="12">
        <v>14.6</v>
      </c>
      <c r="E427" s="12">
        <v>14.6</v>
      </c>
      <c r="F427" s="12">
        <v>6.7</v>
      </c>
      <c r="G427" s="9">
        <f t="shared" si="192"/>
        <v>0.4589041095890411</v>
      </c>
      <c r="H427" s="9">
        <f t="shared" si="193"/>
        <v>0.4589041095890411</v>
      </c>
    </row>
    <row r="428" spans="2:8" ht="38.25" x14ac:dyDescent="0.2">
      <c r="B428" s="10" t="s">
        <v>568</v>
      </c>
      <c r="C428" s="11" t="s">
        <v>569</v>
      </c>
      <c r="D428" s="12">
        <f>D429</f>
        <v>141.80000000000001</v>
      </c>
      <c r="E428" s="12">
        <f t="shared" ref="E428:F428" si="209">E429</f>
        <v>141.80000000000001</v>
      </c>
      <c r="F428" s="12">
        <f t="shared" si="209"/>
        <v>66.7</v>
      </c>
      <c r="G428" s="9">
        <f t="shared" si="192"/>
        <v>0.47038081805359661</v>
      </c>
      <c r="H428" s="9">
        <f t="shared" si="193"/>
        <v>0.47038081805359661</v>
      </c>
    </row>
    <row r="429" spans="2:8" ht="51" x14ac:dyDescent="0.2">
      <c r="B429" s="10" t="s">
        <v>570</v>
      </c>
      <c r="C429" s="11" t="s">
        <v>571</v>
      </c>
      <c r="D429" s="12">
        <f>D430+D431</f>
        <v>141.80000000000001</v>
      </c>
      <c r="E429" s="12">
        <f t="shared" ref="E429:F429" si="210">E430+E431</f>
        <v>141.80000000000001</v>
      </c>
      <c r="F429" s="12">
        <f t="shared" si="210"/>
        <v>66.7</v>
      </c>
      <c r="G429" s="9">
        <f t="shared" si="192"/>
        <v>0.47038081805359661</v>
      </c>
      <c r="H429" s="9">
        <f t="shared" si="193"/>
        <v>0.47038081805359661</v>
      </c>
    </row>
    <row r="430" spans="2:8" ht="51" x14ac:dyDescent="0.2">
      <c r="B430" s="10" t="s">
        <v>572</v>
      </c>
      <c r="C430" s="13" t="s">
        <v>571</v>
      </c>
      <c r="D430" s="12">
        <v>69.3</v>
      </c>
      <c r="E430" s="12">
        <v>69.3</v>
      </c>
      <c r="F430" s="12">
        <v>42.1</v>
      </c>
      <c r="G430" s="9">
        <f t="shared" si="192"/>
        <v>0.60750360750360755</v>
      </c>
      <c r="H430" s="9">
        <f t="shared" si="193"/>
        <v>0.60750360750360755</v>
      </c>
    </row>
    <row r="431" spans="2:8" ht="51" x14ac:dyDescent="0.2">
      <c r="B431" s="10" t="s">
        <v>573</v>
      </c>
      <c r="C431" s="13" t="s">
        <v>571</v>
      </c>
      <c r="D431" s="12">
        <v>72.5</v>
      </c>
      <c r="E431" s="12">
        <v>72.5</v>
      </c>
      <c r="F431" s="12">
        <v>24.6</v>
      </c>
      <c r="G431" s="9">
        <f t="shared" si="192"/>
        <v>0.33931034482758621</v>
      </c>
      <c r="H431" s="9">
        <f t="shared" si="193"/>
        <v>0.33931034482758621</v>
      </c>
    </row>
    <row r="432" spans="2:8" ht="38.25" x14ac:dyDescent="0.2">
      <c r="B432" s="10" t="s">
        <v>574</v>
      </c>
      <c r="C432" s="11" t="s">
        <v>575</v>
      </c>
      <c r="D432" s="12">
        <f>D433+D438+D441</f>
        <v>2035852.4000000001</v>
      </c>
      <c r="E432" s="12">
        <f t="shared" ref="E432" si="211">E433+E438+E441</f>
        <v>2035852.4000000001</v>
      </c>
      <c r="F432" s="12">
        <f>F433+F438+F441</f>
        <v>2165838.9000000004</v>
      </c>
      <c r="G432" s="9">
        <f t="shared" si="192"/>
        <v>1.0638486856905738</v>
      </c>
      <c r="H432" s="9">
        <f t="shared" si="193"/>
        <v>1.0638486856905738</v>
      </c>
    </row>
    <row r="433" spans="2:8" ht="63.75" x14ac:dyDescent="0.2">
      <c r="B433" s="10" t="s">
        <v>576</v>
      </c>
      <c r="C433" s="11" t="s">
        <v>577</v>
      </c>
      <c r="D433" s="12">
        <f>SUM(D434:D437)</f>
        <v>1900000</v>
      </c>
      <c r="E433" s="12">
        <f t="shared" ref="E433" si="212">SUM(E434:E437)</f>
        <v>1900000</v>
      </c>
      <c r="F433" s="12">
        <f>F434+F435+F436+F437</f>
        <v>1965616.1</v>
      </c>
      <c r="G433" s="9">
        <f t="shared" si="192"/>
        <v>1.0345347894736843</v>
      </c>
      <c r="H433" s="9">
        <f t="shared" si="193"/>
        <v>1.0345347894736843</v>
      </c>
    </row>
    <row r="434" spans="2:8" ht="63.75" x14ac:dyDescent="0.2">
      <c r="B434" s="10" t="s">
        <v>578</v>
      </c>
      <c r="C434" s="13" t="s">
        <v>577</v>
      </c>
      <c r="D434" s="12">
        <v>2200</v>
      </c>
      <c r="E434" s="12">
        <v>2200</v>
      </c>
      <c r="F434" s="12">
        <v>23230</v>
      </c>
      <c r="G434" s="9">
        <f t="shared" si="192"/>
        <v>10.559090909090909</v>
      </c>
      <c r="H434" s="9">
        <f t="shared" si="193"/>
        <v>10.559090909090909</v>
      </c>
    </row>
    <row r="435" spans="2:8" ht="63.75" x14ac:dyDescent="0.2">
      <c r="B435" s="10" t="s">
        <v>579</v>
      </c>
      <c r="C435" s="13" t="s">
        <v>577</v>
      </c>
      <c r="D435" s="12">
        <v>10</v>
      </c>
      <c r="E435" s="12">
        <v>10</v>
      </c>
      <c r="F435" s="12">
        <v>40.299999999999997</v>
      </c>
      <c r="G435" s="9">
        <f t="shared" si="192"/>
        <v>4.0299999999999994</v>
      </c>
      <c r="H435" s="9">
        <f t="shared" si="193"/>
        <v>4.0299999999999994</v>
      </c>
    </row>
    <row r="436" spans="2:8" ht="63.75" x14ac:dyDescent="0.2">
      <c r="B436" s="10" t="s">
        <v>580</v>
      </c>
      <c r="C436" s="13" t="s">
        <v>577</v>
      </c>
      <c r="D436" s="12">
        <v>115</v>
      </c>
      <c r="E436" s="12">
        <v>115</v>
      </c>
      <c r="F436" s="12">
        <v>18.5</v>
      </c>
      <c r="G436" s="9">
        <f t="shared" si="192"/>
        <v>0.16086956521739129</v>
      </c>
      <c r="H436" s="9">
        <f t="shared" si="193"/>
        <v>0.16086956521739129</v>
      </c>
    </row>
    <row r="437" spans="2:8" ht="63.75" x14ac:dyDescent="0.2">
      <c r="B437" s="10" t="s">
        <v>581</v>
      </c>
      <c r="C437" s="13" t="s">
        <v>577</v>
      </c>
      <c r="D437" s="12">
        <v>1897675</v>
      </c>
      <c r="E437" s="12">
        <v>1897675</v>
      </c>
      <c r="F437" s="12">
        <v>1942327.3</v>
      </c>
      <c r="G437" s="9">
        <f t="shared" si="192"/>
        <v>1.0235300038204644</v>
      </c>
      <c r="H437" s="9">
        <f t="shared" si="193"/>
        <v>1.0235300038204644</v>
      </c>
    </row>
    <row r="438" spans="2:8" ht="63.75" x14ac:dyDescent="0.2">
      <c r="B438" s="10" t="s">
        <v>582</v>
      </c>
      <c r="C438" s="11" t="s">
        <v>583</v>
      </c>
      <c r="D438" s="12">
        <f>D439</f>
        <v>1.3</v>
      </c>
      <c r="E438" s="12">
        <f t="shared" ref="E438" si="213">E439</f>
        <v>1.3</v>
      </c>
      <c r="F438" s="12">
        <f>F439+F440</f>
        <v>-2.2000000000000002</v>
      </c>
      <c r="G438" s="9">
        <f t="shared" si="192"/>
        <v>-1.6923076923076923</v>
      </c>
      <c r="H438" s="9">
        <f t="shared" si="193"/>
        <v>-1.6923076923076923</v>
      </c>
    </row>
    <row r="439" spans="2:8" ht="63.75" x14ac:dyDescent="0.2">
      <c r="B439" s="10" t="s">
        <v>584</v>
      </c>
      <c r="C439" s="13" t="s">
        <v>583</v>
      </c>
      <c r="D439" s="12">
        <v>1.3</v>
      </c>
      <c r="E439" s="12">
        <v>1.3</v>
      </c>
      <c r="F439" s="12">
        <v>0.8</v>
      </c>
      <c r="G439" s="9">
        <f t="shared" si="192"/>
        <v>0.61538461538461542</v>
      </c>
      <c r="H439" s="9">
        <f t="shared" si="193"/>
        <v>0.61538461538461542</v>
      </c>
    </row>
    <row r="440" spans="2:8" ht="63.75" x14ac:dyDescent="0.2">
      <c r="B440" s="10" t="s">
        <v>916</v>
      </c>
      <c r="C440" s="13" t="s">
        <v>583</v>
      </c>
      <c r="D440" s="12">
        <v>0</v>
      </c>
      <c r="E440" s="12">
        <v>0</v>
      </c>
      <c r="F440" s="12">
        <v>-3</v>
      </c>
      <c r="G440" s="9">
        <v>0</v>
      </c>
      <c r="H440" s="9">
        <v>0</v>
      </c>
    </row>
    <row r="441" spans="2:8" ht="51" x14ac:dyDescent="0.2">
      <c r="B441" s="10" t="s">
        <v>585</v>
      </c>
      <c r="C441" s="11" t="s">
        <v>586</v>
      </c>
      <c r="D441" s="12">
        <f>D442+D443+D444</f>
        <v>135851.1</v>
      </c>
      <c r="E441" s="12">
        <f t="shared" ref="E441:F441" si="214">E442+E443+E444</f>
        <v>135851.1</v>
      </c>
      <c r="F441" s="12">
        <f t="shared" si="214"/>
        <v>200225</v>
      </c>
      <c r="G441" s="9">
        <f t="shared" si="192"/>
        <v>1.4738563029669984</v>
      </c>
      <c r="H441" s="9">
        <f t="shared" si="193"/>
        <v>1.4738563029669984</v>
      </c>
    </row>
    <row r="442" spans="2:8" ht="51" x14ac:dyDescent="0.2">
      <c r="B442" s="10" t="s">
        <v>587</v>
      </c>
      <c r="C442" s="13" t="s">
        <v>586</v>
      </c>
      <c r="D442" s="12">
        <v>360.2</v>
      </c>
      <c r="E442" s="12">
        <v>360.2</v>
      </c>
      <c r="F442" s="12">
        <v>945.9</v>
      </c>
      <c r="G442" s="9">
        <f t="shared" si="192"/>
        <v>2.6260410882842864</v>
      </c>
      <c r="H442" s="9">
        <f t="shared" si="193"/>
        <v>2.6260410882842864</v>
      </c>
    </row>
    <row r="443" spans="2:8" ht="51" x14ac:dyDescent="0.2">
      <c r="B443" s="10" t="s">
        <v>863</v>
      </c>
      <c r="C443" s="13" t="s">
        <v>586</v>
      </c>
      <c r="D443" s="12">
        <v>490.9</v>
      </c>
      <c r="E443" s="12">
        <v>490.9</v>
      </c>
      <c r="F443" s="12">
        <v>1012.1</v>
      </c>
      <c r="G443" s="9">
        <f t="shared" si="192"/>
        <v>2.0617233652475049</v>
      </c>
      <c r="H443" s="9">
        <f t="shared" si="193"/>
        <v>2.0617233652475049</v>
      </c>
    </row>
    <row r="444" spans="2:8" ht="51" x14ac:dyDescent="0.2">
      <c r="B444" s="10" t="s">
        <v>588</v>
      </c>
      <c r="C444" s="13" t="s">
        <v>586</v>
      </c>
      <c r="D444" s="12">
        <v>135000</v>
      </c>
      <c r="E444" s="12">
        <v>135000</v>
      </c>
      <c r="F444" s="12">
        <v>198267</v>
      </c>
      <c r="G444" s="9">
        <f t="shared" si="192"/>
        <v>1.4686444444444444</v>
      </c>
      <c r="H444" s="9">
        <f t="shared" si="193"/>
        <v>1.4686444444444444</v>
      </c>
    </row>
    <row r="445" spans="2:8" ht="38.25" x14ac:dyDescent="0.2">
      <c r="B445" s="10" t="s">
        <v>589</v>
      </c>
      <c r="C445" s="11" t="s">
        <v>590</v>
      </c>
      <c r="D445" s="12">
        <f>D446</f>
        <v>574</v>
      </c>
      <c r="E445" s="12">
        <f t="shared" ref="E445:F445" si="215">E446</f>
        <v>574</v>
      </c>
      <c r="F445" s="12">
        <f t="shared" si="215"/>
        <v>632.29999999999995</v>
      </c>
      <c r="G445" s="9">
        <f t="shared" si="192"/>
        <v>1.101567944250871</v>
      </c>
      <c r="H445" s="9">
        <f t="shared" si="193"/>
        <v>1.101567944250871</v>
      </c>
    </row>
    <row r="446" spans="2:8" ht="51" x14ac:dyDescent="0.2">
      <c r="B446" s="10" t="s">
        <v>591</v>
      </c>
      <c r="C446" s="11" t="s">
        <v>592</v>
      </c>
      <c r="D446" s="12">
        <f>SUM(D447:D449)</f>
        <v>574</v>
      </c>
      <c r="E446" s="12">
        <f t="shared" ref="E446:F446" si="216">SUM(E447:E449)</f>
        <v>574</v>
      </c>
      <c r="F446" s="12">
        <f t="shared" si="216"/>
        <v>632.29999999999995</v>
      </c>
      <c r="G446" s="9">
        <f t="shared" si="192"/>
        <v>1.101567944250871</v>
      </c>
      <c r="H446" s="9">
        <f t="shared" si="193"/>
        <v>1.101567944250871</v>
      </c>
    </row>
    <row r="447" spans="2:8" ht="51" x14ac:dyDescent="0.2">
      <c r="B447" s="10" t="s">
        <v>593</v>
      </c>
      <c r="C447" s="13" t="s">
        <v>592</v>
      </c>
      <c r="D447" s="12">
        <v>25</v>
      </c>
      <c r="E447" s="12">
        <v>25</v>
      </c>
      <c r="F447" s="12">
        <v>10</v>
      </c>
      <c r="G447" s="9">
        <f t="shared" si="192"/>
        <v>0.4</v>
      </c>
      <c r="H447" s="9">
        <f t="shared" si="193"/>
        <v>0.4</v>
      </c>
    </row>
    <row r="448" spans="2:8" ht="51" x14ac:dyDescent="0.2">
      <c r="B448" s="10" t="s">
        <v>594</v>
      </c>
      <c r="C448" s="13" t="s">
        <v>592</v>
      </c>
      <c r="D448" s="12">
        <v>10</v>
      </c>
      <c r="E448" s="12">
        <v>10</v>
      </c>
      <c r="F448" s="12">
        <v>10</v>
      </c>
      <c r="G448" s="9">
        <f t="shared" si="192"/>
        <v>1</v>
      </c>
      <c r="H448" s="9">
        <f t="shared" si="193"/>
        <v>1</v>
      </c>
    </row>
    <row r="449" spans="2:8" ht="51" x14ac:dyDescent="0.2">
      <c r="B449" s="10" t="s">
        <v>595</v>
      </c>
      <c r="C449" s="13" t="s">
        <v>592</v>
      </c>
      <c r="D449" s="12">
        <v>539</v>
      </c>
      <c r="E449" s="12">
        <v>539</v>
      </c>
      <c r="F449" s="12">
        <v>612.29999999999995</v>
      </c>
      <c r="G449" s="9">
        <f t="shared" si="192"/>
        <v>1.1359925788497216</v>
      </c>
      <c r="H449" s="9">
        <f t="shared" si="193"/>
        <v>1.1359925788497216</v>
      </c>
    </row>
    <row r="450" spans="2:8" ht="51" x14ac:dyDescent="0.2">
      <c r="B450" s="10" t="s">
        <v>596</v>
      </c>
      <c r="C450" s="11" t="s">
        <v>597</v>
      </c>
      <c r="D450" s="12">
        <f>D451+D456</f>
        <v>9958.7000000000007</v>
      </c>
      <c r="E450" s="12">
        <f t="shared" ref="E450:F450" si="217">E451+E456</f>
        <v>9958.7000000000007</v>
      </c>
      <c r="F450" s="12">
        <f t="shared" si="217"/>
        <v>11414.3</v>
      </c>
      <c r="G450" s="9">
        <f t="shared" si="192"/>
        <v>1.1461636558988622</v>
      </c>
      <c r="H450" s="9">
        <f t="shared" si="193"/>
        <v>1.1461636558988622</v>
      </c>
    </row>
    <row r="451" spans="2:8" ht="76.5" x14ac:dyDescent="0.2">
      <c r="B451" s="10" t="s">
        <v>598</v>
      </c>
      <c r="C451" s="11" t="s">
        <v>599</v>
      </c>
      <c r="D451" s="12">
        <f>SUM(D452:D455)</f>
        <v>7118.6</v>
      </c>
      <c r="E451" s="12">
        <f t="shared" ref="E451:F451" si="218">SUM(E452:E455)</f>
        <v>7118.6</v>
      </c>
      <c r="F451" s="12">
        <f t="shared" si="218"/>
        <v>8148.3</v>
      </c>
      <c r="G451" s="9">
        <f t="shared" si="192"/>
        <v>1.14464922878094</v>
      </c>
      <c r="H451" s="9">
        <f t="shared" si="193"/>
        <v>1.14464922878094</v>
      </c>
    </row>
    <row r="452" spans="2:8" ht="76.5" x14ac:dyDescent="0.2">
      <c r="B452" s="10" t="s">
        <v>600</v>
      </c>
      <c r="C452" s="13" t="s">
        <v>599</v>
      </c>
      <c r="D452" s="12">
        <v>5990</v>
      </c>
      <c r="E452" s="12">
        <v>5990</v>
      </c>
      <c r="F452" s="12">
        <v>7822.1</v>
      </c>
      <c r="G452" s="9">
        <f t="shared" si="192"/>
        <v>1.3058597662771285</v>
      </c>
      <c r="H452" s="9">
        <f t="shared" si="193"/>
        <v>1.3058597662771285</v>
      </c>
    </row>
    <row r="453" spans="2:8" ht="76.5" x14ac:dyDescent="0.2">
      <c r="B453" s="10" t="s">
        <v>601</v>
      </c>
      <c r="C453" s="13" t="s">
        <v>599</v>
      </c>
      <c r="D453" s="12">
        <v>150</v>
      </c>
      <c r="E453" s="12">
        <v>150</v>
      </c>
      <c r="F453" s="12">
        <v>200</v>
      </c>
      <c r="G453" s="9">
        <f t="shared" si="192"/>
        <v>1.3333333333333333</v>
      </c>
      <c r="H453" s="9">
        <f t="shared" si="193"/>
        <v>1.3333333333333333</v>
      </c>
    </row>
    <row r="454" spans="2:8" ht="76.5" x14ac:dyDescent="0.2">
      <c r="B454" s="10" t="s">
        <v>602</v>
      </c>
      <c r="C454" s="13" t="s">
        <v>599</v>
      </c>
      <c r="D454" s="12">
        <v>978.6</v>
      </c>
      <c r="E454" s="12">
        <v>978.6</v>
      </c>
      <c r="F454" s="12">
        <v>126</v>
      </c>
      <c r="G454" s="9">
        <f t="shared" si="192"/>
        <v>0.12875536480686695</v>
      </c>
      <c r="H454" s="9">
        <f t="shared" si="193"/>
        <v>0.12875536480686695</v>
      </c>
    </row>
    <row r="455" spans="2:8" ht="76.5" x14ac:dyDescent="0.2">
      <c r="B455" s="10" t="s">
        <v>603</v>
      </c>
      <c r="C455" s="13" t="s">
        <v>599</v>
      </c>
      <c r="D455" s="12">
        <v>0</v>
      </c>
      <c r="E455" s="12">
        <v>0</v>
      </c>
      <c r="F455" s="12">
        <v>0.2</v>
      </c>
      <c r="G455" s="9">
        <v>0</v>
      </c>
      <c r="H455" s="9">
        <v>0</v>
      </c>
    </row>
    <row r="456" spans="2:8" ht="63.75" x14ac:dyDescent="0.2">
      <c r="B456" s="10" t="s">
        <v>604</v>
      </c>
      <c r="C456" s="11" t="s">
        <v>605</v>
      </c>
      <c r="D456" s="12">
        <f>SUM(D457:D460)</f>
        <v>2840.1000000000004</v>
      </c>
      <c r="E456" s="12">
        <f t="shared" ref="E456:F456" si="219">SUM(E457:E460)</f>
        <v>2840.1000000000004</v>
      </c>
      <c r="F456" s="12">
        <f t="shared" si="219"/>
        <v>3266</v>
      </c>
      <c r="G456" s="9">
        <f t="shared" ref="G456:G518" si="220">F456/D456</f>
        <v>1.1499595084680116</v>
      </c>
      <c r="H456" s="9">
        <f t="shared" ref="H456:H518" si="221">F456/E456</f>
        <v>1.1499595084680116</v>
      </c>
    </row>
    <row r="457" spans="2:8" ht="63.75" x14ac:dyDescent="0.2">
      <c r="B457" s="10" t="s">
        <v>606</v>
      </c>
      <c r="C457" s="13" t="s">
        <v>605</v>
      </c>
      <c r="D457" s="12">
        <v>275</v>
      </c>
      <c r="E457" s="12">
        <v>275</v>
      </c>
      <c r="F457" s="12">
        <v>223</v>
      </c>
      <c r="G457" s="9">
        <f t="shared" si="220"/>
        <v>0.81090909090909091</v>
      </c>
      <c r="H457" s="9">
        <f t="shared" si="221"/>
        <v>0.81090909090909091</v>
      </c>
    </row>
    <row r="458" spans="2:8" ht="63.75" x14ac:dyDescent="0.2">
      <c r="B458" s="10" t="s">
        <v>607</v>
      </c>
      <c r="C458" s="13" t="s">
        <v>605</v>
      </c>
      <c r="D458" s="12">
        <v>0</v>
      </c>
      <c r="E458" s="12">
        <v>0</v>
      </c>
      <c r="F458" s="12">
        <v>0.5</v>
      </c>
      <c r="G458" s="9">
        <v>0</v>
      </c>
      <c r="H458" s="9">
        <v>0</v>
      </c>
    </row>
    <row r="459" spans="2:8" ht="63.75" x14ac:dyDescent="0.2">
      <c r="B459" s="10" t="s">
        <v>608</v>
      </c>
      <c r="C459" s="13" t="s">
        <v>605</v>
      </c>
      <c r="D459" s="12">
        <v>22.8</v>
      </c>
      <c r="E459" s="12">
        <v>22.8</v>
      </c>
      <c r="F459" s="12">
        <v>0</v>
      </c>
      <c r="G459" s="9">
        <f t="shared" si="220"/>
        <v>0</v>
      </c>
      <c r="H459" s="9">
        <f t="shared" si="221"/>
        <v>0</v>
      </c>
    </row>
    <row r="460" spans="2:8" ht="63.75" x14ac:dyDescent="0.2">
      <c r="B460" s="10" t="s">
        <v>609</v>
      </c>
      <c r="C460" s="13" t="s">
        <v>605</v>
      </c>
      <c r="D460" s="12">
        <v>2542.3000000000002</v>
      </c>
      <c r="E460" s="12">
        <v>2542.3000000000002</v>
      </c>
      <c r="F460" s="12">
        <v>3042.5</v>
      </c>
      <c r="G460" s="9">
        <f t="shared" si="220"/>
        <v>1.1967509735279078</v>
      </c>
      <c r="H460" s="9">
        <f t="shared" si="221"/>
        <v>1.1967509735279078</v>
      </c>
    </row>
    <row r="461" spans="2:8" ht="51" x14ac:dyDescent="0.2">
      <c r="B461" s="10" t="s">
        <v>610</v>
      </c>
      <c r="C461" s="11" t="s">
        <v>611</v>
      </c>
      <c r="D461" s="12">
        <f>D462+D464+D468</f>
        <v>1959.9</v>
      </c>
      <c r="E461" s="12">
        <f>E462+E464+E468</f>
        <v>1959.9</v>
      </c>
      <c r="F461" s="12">
        <f>F462+F468+F464</f>
        <v>2250.3000000000002</v>
      </c>
      <c r="G461" s="9">
        <f t="shared" si="220"/>
        <v>1.1481708250420941</v>
      </c>
      <c r="H461" s="9">
        <f t="shared" si="221"/>
        <v>1.1481708250420941</v>
      </c>
    </row>
    <row r="462" spans="2:8" ht="89.25" x14ac:dyDescent="0.2">
      <c r="B462" s="10" t="s">
        <v>612</v>
      </c>
      <c r="C462" s="11" t="s">
        <v>613</v>
      </c>
      <c r="D462" s="12">
        <f>D463</f>
        <v>0</v>
      </c>
      <c r="E462" s="12">
        <f>E463</f>
        <v>0</v>
      </c>
      <c r="F462" s="12">
        <f>F463</f>
        <v>526.79999999999995</v>
      </c>
      <c r="G462" s="9">
        <v>0</v>
      </c>
      <c r="H462" s="9">
        <v>0</v>
      </c>
    </row>
    <row r="463" spans="2:8" ht="89.25" x14ac:dyDescent="0.2">
      <c r="B463" s="10" t="s">
        <v>614</v>
      </c>
      <c r="C463" s="13" t="s">
        <v>613</v>
      </c>
      <c r="D463" s="12">
        <v>0</v>
      </c>
      <c r="E463" s="12">
        <v>0</v>
      </c>
      <c r="F463" s="12">
        <v>526.79999999999995</v>
      </c>
      <c r="G463" s="9">
        <v>0</v>
      </c>
      <c r="H463" s="9">
        <v>0</v>
      </c>
    </row>
    <row r="464" spans="2:8" ht="89.25" x14ac:dyDescent="0.2">
      <c r="B464" s="10" t="s">
        <v>615</v>
      </c>
      <c r="C464" s="11" t="s">
        <v>616</v>
      </c>
      <c r="D464" s="12">
        <f>D465+D466+D467</f>
        <v>1779.9</v>
      </c>
      <c r="E464" s="12">
        <f t="shared" ref="E464:F464" si="222">E465+E466+E467</f>
        <v>1779.9</v>
      </c>
      <c r="F464" s="12">
        <f t="shared" si="222"/>
        <v>1580.2</v>
      </c>
      <c r="G464" s="9">
        <f t="shared" si="220"/>
        <v>0.88780268554413166</v>
      </c>
      <c r="H464" s="9">
        <f t="shared" si="221"/>
        <v>0.88780268554413166</v>
      </c>
    </row>
    <row r="465" spans="2:8" ht="89.25" x14ac:dyDescent="0.2">
      <c r="B465" s="10" t="s">
        <v>617</v>
      </c>
      <c r="C465" s="13" t="s">
        <v>616</v>
      </c>
      <c r="D465" s="12">
        <v>0.1</v>
      </c>
      <c r="E465" s="12">
        <v>0.1</v>
      </c>
      <c r="F465" s="12">
        <v>0</v>
      </c>
      <c r="G465" s="9">
        <f t="shared" si="220"/>
        <v>0</v>
      </c>
      <c r="H465" s="9">
        <f t="shared" si="221"/>
        <v>0</v>
      </c>
    </row>
    <row r="466" spans="2:8" ht="89.25" x14ac:dyDescent="0.2">
      <c r="B466" s="10" t="s">
        <v>618</v>
      </c>
      <c r="C466" s="13" t="s">
        <v>616</v>
      </c>
      <c r="D466" s="12">
        <v>2.6</v>
      </c>
      <c r="E466" s="12">
        <v>2.6</v>
      </c>
      <c r="F466" s="12">
        <v>115</v>
      </c>
      <c r="G466" s="9">
        <f t="shared" si="220"/>
        <v>44.230769230769226</v>
      </c>
      <c r="H466" s="9">
        <f t="shared" si="221"/>
        <v>44.230769230769226</v>
      </c>
    </row>
    <row r="467" spans="2:8" ht="89.25" x14ac:dyDescent="0.2">
      <c r="B467" s="10" t="s">
        <v>619</v>
      </c>
      <c r="C467" s="13" t="s">
        <v>616</v>
      </c>
      <c r="D467" s="12">
        <v>1777.2</v>
      </c>
      <c r="E467" s="12">
        <v>1777.2</v>
      </c>
      <c r="F467" s="12">
        <v>1465.2</v>
      </c>
      <c r="G467" s="9">
        <f t="shared" si="220"/>
        <v>0.82444294395678597</v>
      </c>
      <c r="H467" s="9">
        <f t="shared" si="221"/>
        <v>0.82444294395678597</v>
      </c>
    </row>
    <row r="468" spans="2:8" ht="140.25" x14ac:dyDescent="0.2">
      <c r="B468" s="10" t="s">
        <v>620</v>
      </c>
      <c r="C468" s="11" t="s">
        <v>621</v>
      </c>
      <c r="D468" s="12">
        <v>180</v>
      </c>
      <c r="E468" s="12">
        <f t="shared" ref="E468:F468" si="223">E469+E470</f>
        <v>180</v>
      </c>
      <c r="F468" s="12">
        <f t="shared" si="223"/>
        <v>143.30000000000001</v>
      </c>
      <c r="G468" s="9">
        <f t="shared" si="220"/>
        <v>0.79611111111111121</v>
      </c>
      <c r="H468" s="9">
        <f t="shared" si="221"/>
        <v>0.79611111111111121</v>
      </c>
    </row>
    <row r="469" spans="2:8" ht="140.25" x14ac:dyDescent="0.2">
      <c r="B469" s="10" t="s">
        <v>622</v>
      </c>
      <c r="C469" s="13" t="s">
        <v>621</v>
      </c>
      <c r="D469" s="12">
        <v>110</v>
      </c>
      <c r="E469" s="12">
        <v>110</v>
      </c>
      <c r="F469" s="12">
        <v>87.6</v>
      </c>
      <c r="G469" s="9">
        <f t="shared" si="220"/>
        <v>0.79636363636363627</v>
      </c>
      <c r="H469" s="9">
        <f t="shared" si="221"/>
        <v>0.79636363636363627</v>
      </c>
    </row>
    <row r="470" spans="2:8" ht="140.25" x14ac:dyDescent="0.2">
      <c r="B470" s="10" t="s">
        <v>623</v>
      </c>
      <c r="C470" s="13" t="s">
        <v>621</v>
      </c>
      <c r="D470" s="12">
        <v>70</v>
      </c>
      <c r="E470" s="12">
        <v>70</v>
      </c>
      <c r="F470" s="12">
        <v>55.7</v>
      </c>
      <c r="G470" s="9">
        <f t="shared" si="220"/>
        <v>0.79571428571428571</v>
      </c>
      <c r="H470" s="9">
        <f t="shared" si="221"/>
        <v>0.79571428571428571</v>
      </c>
    </row>
    <row r="471" spans="2:8" ht="51" x14ac:dyDescent="0.2">
      <c r="B471" s="10" t="s">
        <v>624</v>
      </c>
      <c r="C471" s="11" t="s">
        <v>625</v>
      </c>
      <c r="D471" s="12">
        <f>D472</f>
        <v>1067.5999999999999</v>
      </c>
      <c r="E471" s="12">
        <f t="shared" ref="E471:F471" si="224">E472</f>
        <v>1067.5999999999999</v>
      </c>
      <c r="F471" s="12">
        <f t="shared" si="224"/>
        <v>1321.6</v>
      </c>
      <c r="G471" s="9">
        <f t="shared" si="220"/>
        <v>1.2379168227800674</v>
      </c>
      <c r="H471" s="9">
        <f t="shared" si="221"/>
        <v>1.2379168227800674</v>
      </c>
    </row>
    <row r="472" spans="2:8" ht="63.75" x14ac:dyDescent="0.2">
      <c r="B472" s="10" t="s">
        <v>626</v>
      </c>
      <c r="C472" s="11" t="s">
        <v>627</v>
      </c>
      <c r="D472" s="12">
        <f>D473+D474</f>
        <v>1067.5999999999999</v>
      </c>
      <c r="E472" s="12">
        <f t="shared" ref="E472:F472" si="225">E473+E474</f>
        <v>1067.5999999999999</v>
      </c>
      <c r="F472" s="12">
        <f t="shared" si="225"/>
        <v>1321.6</v>
      </c>
      <c r="G472" s="9">
        <f t="shared" si="220"/>
        <v>1.2379168227800674</v>
      </c>
      <c r="H472" s="9">
        <f t="shared" si="221"/>
        <v>1.2379168227800674</v>
      </c>
    </row>
    <row r="473" spans="2:8" ht="63.75" x14ac:dyDescent="0.2">
      <c r="B473" s="10" t="s">
        <v>628</v>
      </c>
      <c r="C473" s="13" t="s">
        <v>627</v>
      </c>
      <c r="D473" s="12">
        <v>0.3</v>
      </c>
      <c r="E473" s="12">
        <v>0.3</v>
      </c>
      <c r="F473" s="12">
        <v>0</v>
      </c>
      <c r="G473" s="9">
        <f t="shared" si="220"/>
        <v>0</v>
      </c>
      <c r="H473" s="9">
        <f t="shared" si="221"/>
        <v>0</v>
      </c>
    </row>
    <row r="474" spans="2:8" ht="63.75" x14ac:dyDescent="0.2">
      <c r="B474" s="10" t="s">
        <v>629</v>
      </c>
      <c r="C474" s="13" t="s">
        <v>627</v>
      </c>
      <c r="D474" s="12">
        <v>1067.3</v>
      </c>
      <c r="E474" s="12">
        <v>1067.3</v>
      </c>
      <c r="F474" s="12">
        <v>1321.6</v>
      </c>
      <c r="G474" s="9">
        <f t="shared" si="220"/>
        <v>1.2382647802867048</v>
      </c>
      <c r="H474" s="9">
        <f t="shared" si="221"/>
        <v>1.2382647802867048</v>
      </c>
    </row>
    <row r="475" spans="2:8" ht="38.25" x14ac:dyDescent="0.2">
      <c r="B475" s="10" t="s">
        <v>630</v>
      </c>
      <c r="C475" s="11" t="s">
        <v>631</v>
      </c>
      <c r="D475" s="12">
        <f>D476</f>
        <v>893.7</v>
      </c>
      <c r="E475" s="12">
        <f t="shared" ref="E475:F475" si="226">E476</f>
        <v>893.7</v>
      </c>
      <c r="F475" s="12">
        <f t="shared" si="226"/>
        <v>729.9</v>
      </c>
      <c r="G475" s="9">
        <f t="shared" si="220"/>
        <v>0.81671701913393746</v>
      </c>
      <c r="H475" s="9">
        <f t="shared" si="221"/>
        <v>0.81671701913393746</v>
      </c>
    </row>
    <row r="476" spans="2:8" ht="63.75" x14ac:dyDescent="0.2">
      <c r="B476" s="10" t="s">
        <v>632</v>
      </c>
      <c r="C476" s="11" t="s">
        <v>633</v>
      </c>
      <c r="D476" s="12">
        <f>D477+D478</f>
        <v>893.7</v>
      </c>
      <c r="E476" s="12">
        <f t="shared" ref="E476:F476" si="227">E477+E478</f>
        <v>893.7</v>
      </c>
      <c r="F476" s="12">
        <f t="shared" si="227"/>
        <v>729.9</v>
      </c>
      <c r="G476" s="9">
        <f t="shared" si="220"/>
        <v>0.81671701913393746</v>
      </c>
      <c r="H476" s="9">
        <f t="shared" si="221"/>
        <v>0.81671701913393746</v>
      </c>
    </row>
    <row r="477" spans="2:8" ht="63.75" x14ac:dyDescent="0.2">
      <c r="B477" s="10" t="s">
        <v>864</v>
      </c>
      <c r="C477" s="13" t="s">
        <v>633</v>
      </c>
      <c r="D477" s="12">
        <v>0</v>
      </c>
      <c r="E477" s="12">
        <v>0</v>
      </c>
      <c r="F477" s="12">
        <v>0.5</v>
      </c>
      <c r="G477" s="9">
        <v>0</v>
      </c>
      <c r="H477" s="9">
        <v>0</v>
      </c>
    </row>
    <row r="478" spans="2:8" ht="63.75" x14ac:dyDescent="0.2">
      <c r="B478" s="10" t="s">
        <v>634</v>
      </c>
      <c r="C478" s="13" t="s">
        <v>633</v>
      </c>
      <c r="D478" s="12">
        <v>893.7</v>
      </c>
      <c r="E478" s="12">
        <v>893.7</v>
      </c>
      <c r="F478" s="12">
        <v>729.4</v>
      </c>
      <c r="G478" s="9">
        <f t="shared" si="220"/>
        <v>0.81615754727537193</v>
      </c>
      <c r="H478" s="9">
        <f t="shared" si="221"/>
        <v>0.81615754727537193</v>
      </c>
    </row>
    <row r="479" spans="2:8" ht="63.75" x14ac:dyDescent="0.2">
      <c r="B479" s="10" t="s">
        <v>635</v>
      </c>
      <c r="C479" s="11" t="s">
        <v>636</v>
      </c>
      <c r="D479" s="12">
        <f>D480</f>
        <v>52.5</v>
      </c>
      <c r="E479" s="12">
        <f t="shared" ref="E479:F479" si="228">E480</f>
        <v>52.5</v>
      </c>
      <c r="F479" s="12">
        <f t="shared" si="228"/>
        <v>36</v>
      </c>
      <c r="G479" s="9">
        <f t="shared" si="220"/>
        <v>0.68571428571428572</v>
      </c>
      <c r="H479" s="9">
        <f t="shared" si="221"/>
        <v>0.68571428571428572</v>
      </c>
    </row>
    <row r="480" spans="2:8" ht="89.25" x14ac:dyDescent="0.2">
      <c r="B480" s="10" t="s">
        <v>637</v>
      </c>
      <c r="C480" s="11" t="s">
        <v>638</v>
      </c>
      <c r="D480" s="12">
        <f>D481+D482</f>
        <v>52.5</v>
      </c>
      <c r="E480" s="12">
        <f t="shared" ref="E480:F480" si="229">E481+E482</f>
        <v>52.5</v>
      </c>
      <c r="F480" s="12">
        <f t="shared" si="229"/>
        <v>36</v>
      </c>
      <c r="G480" s="9">
        <f t="shared" si="220"/>
        <v>0.68571428571428572</v>
      </c>
      <c r="H480" s="9">
        <f t="shared" si="221"/>
        <v>0.68571428571428572</v>
      </c>
    </row>
    <row r="481" spans="2:8" ht="89.25" x14ac:dyDescent="0.2">
      <c r="B481" s="10" t="s">
        <v>639</v>
      </c>
      <c r="C481" s="13" t="s">
        <v>638</v>
      </c>
      <c r="D481" s="12">
        <v>0</v>
      </c>
      <c r="E481" s="12">
        <v>0</v>
      </c>
      <c r="F481" s="12">
        <v>1</v>
      </c>
      <c r="G481" s="9">
        <v>0</v>
      </c>
      <c r="H481" s="9">
        <v>0</v>
      </c>
    </row>
    <row r="482" spans="2:8" ht="89.25" x14ac:dyDescent="0.2">
      <c r="B482" s="10" t="s">
        <v>640</v>
      </c>
      <c r="C482" s="13" t="s">
        <v>638</v>
      </c>
      <c r="D482" s="12">
        <v>52.5</v>
      </c>
      <c r="E482" s="12">
        <v>52.5</v>
      </c>
      <c r="F482" s="12">
        <v>35</v>
      </c>
      <c r="G482" s="9">
        <f t="shared" si="220"/>
        <v>0.66666666666666663</v>
      </c>
      <c r="H482" s="9">
        <f t="shared" si="221"/>
        <v>0.66666666666666663</v>
      </c>
    </row>
    <row r="483" spans="2:8" ht="38.25" x14ac:dyDescent="0.2">
      <c r="B483" s="10" t="s">
        <v>641</v>
      </c>
      <c r="C483" s="11" t="s">
        <v>642</v>
      </c>
      <c r="D483" s="12">
        <f>D484+D490</f>
        <v>40466.5</v>
      </c>
      <c r="E483" s="12">
        <f t="shared" ref="E483:F483" si="230">E484+E490</f>
        <v>40466.5</v>
      </c>
      <c r="F483" s="12">
        <f t="shared" si="230"/>
        <v>62842.1</v>
      </c>
      <c r="G483" s="9">
        <f t="shared" si="220"/>
        <v>1.5529413218341097</v>
      </c>
      <c r="H483" s="9">
        <f t="shared" si="221"/>
        <v>1.5529413218341097</v>
      </c>
    </row>
    <row r="484" spans="2:8" ht="63.75" x14ac:dyDescent="0.2">
      <c r="B484" s="10" t="s">
        <v>643</v>
      </c>
      <c r="C484" s="11" t="s">
        <v>644</v>
      </c>
      <c r="D484" s="12">
        <f>SUM(D485:D489)</f>
        <v>1571.9</v>
      </c>
      <c r="E484" s="12">
        <f>SUM(E485:E489)</f>
        <v>1571.9</v>
      </c>
      <c r="F484" s="12">
        <f>SUM(F485:F489)</f>
        <v>-144.69999999999999</v>
      </c>
      <c r="G484" s="9">
        <f t="shared" si="220"/>
        <v>-9.2054201921241793E-2</v>
      </c>
      <c r="H484" s="9">
        <f t="shared" si="221"/>
        <v>-9.2054201921241793E-2</v>
      </c>
    </row>
    <row r="485" spans="2:8" ht="63.75" x14ac:dyDescent="0.2">
      <c r="B485" s="10" t="s">
        <v>645</v>
      </c>
      <c r="C485" s="13" t="s">
        <v>644</v>
      </c>
      <c r="D485" s="12">
        <v>505</v>
      </c>
      <c r="E485" s="12">
        <v>505</v>
      </c>
      <c r="F485" s="12">
        <v>261</v>
      </c>
      <c r="G485" s="9">
        <f t="shared" si="220"/>
        <v>0.51683168316831685</v>
      </c>
      <c r="H485" s="9">
        <f t="shared" si="221"/>
        <v>0.51683168316831685</v>
      </c>
    </row>
    <row r="486" spans="2:8" ht="63.75" x14ac:dyDescent="0.2">
      <c r="B486" s="10" t="s">
        <v>646</v>
      </c>
      <c r="C486" s="13" t="s">
        <v>644</v>
      </c>
      <c r="D486" s="12">
        <v>13.5</v>
      </c>
      <c r="E486" s="12">
        <v>13.5</v>
      </c>
      <c r="F486" s="12">
        <v>0</v>
      </c>
      <c r="G486" s="9">
        <f t="shared" si="220"/>
        <v>0</v>
      </c>
      <c r="H486" s="9">
        <f t="shared" si="221"/>
        <v>0</v>
      </c>
    </row>
    <row r="487" spans="2:8" ht="63.75" x14ac:dyDescent="0.2">
      <c r="B487" s="10" t="s">
        <v>647</v>
      </c>
      <c r="C487" s="13" t="s">
        <v>644</v>
      </c>
      <c r="D487" s="12">
        <v>993.4</v>
      </c>
      <c r="E487" s="12">
        <v>993.4</v>
      </c>
      <c r="F487" s="12">
        <v>26</v>
      </c>
      <c r="G487" s="9">
        <f t="shared" si="220"/>
        <v>2.6172740084558083E-2</v>
      </c>
      <c r="H487" s="9">
        <f t="shared" si="221"/>
        <v>2.6172740084558083E-2</v>
      </c>
    </row>
    <row r="488" spans="2:8" ht="63.75" x14ac:dyDescent="0.2">
      <c r="B488" s="10" t="s">
        <v>648</v>
      </c>
      <c r="C488" s="13" t="s">
        <v>644</v>
      </c>
      <c r="D488" s="12">
        <v>0</v>
      </c>
      <c r="E488" s="12">
        <v>0</v>
      </c>
      <c r="F488" s="12">
        <v>-511.7</v>
      </c>
      <c r="G488" s="9">
        <v>0</v>
      </c>
      <c r="H488" s="9">
        <v>0</v>
      </c>
    </row>
    <row r="489" spans="2:8" ht="63.75" x14ac:dyDescent="0.2">
      <c r="B489" s="10" t="s">
        <v>917</v>
      </c>
      <c r="C489" s="13" t="s">
        <v>644</v>
      </c>
      <c r="D489" s="12">
        <v>60</v>
      </c>
      <c r="E489" s="12">
        <v>60</v>
      </c>
      <c r="F489" s="12">
        <v>80</v>
      </c>
      <c r="G489" s="9">
        <f t="shared" si="220"/>
        <v>1.3333333333333333</v>
      </c>
      <c r="H489" s="9">
        <f t="shared" si="221"/>
        <v>1.3333333333333333</v>
      </c>
    </row>
    <row r="490" spans="2:8" ht="51" x14ac:dyDescent="0.2">
      <c r="B490" s="10" t="s">
        <v>649</v>
      </c>
      <c r="C490" s="11" t="s">
        <v>650</v>
      </c>
      <c r="D490" s="12">
        <f>SUM(D491:D494)</f>
        <v>38894.6</v>
      </c>
      <c r="E490" s="12">
        <f t="shared" ref="E490:F490" si="231">SUM(E491:E494)</f>
        <v>38894.6</v>
      </c>
      <c r="F490" s="12">
        <f t="shared" si="231"/>
        <v>62986.799999999996</v>
      </c>
      <c r="G490" s="9">
        <f t="shared" si="220"/>
        <v>1.6194227476307765</v>
      </c>
      <c r="H490" s="9">
        <f t="shared" si="221"/>
        <v>1.6194227476307765</v>
      </c>
    </row>
    <row r="491" spans="2:8" ht="51" x14ac:dyDescent="0.2">
      <c r="B491" s="10" t="s">
        <v>651</v>
      </c>
      <c r="C491" s="13" t="s">
        <v>650</v>
      </c>
      <c r="D491" s="12">
        <v>772.4</v>
      </c>
      <c r="E491" s="12">
        <v>772.4</v>
      </c>
      <c r="F491" s="12">
        <v>219.2</v>
      </c>
      <c r="G491" s="9">
        <f t="shared" si="220"/>
        <v>0.28379078197824958</v>
      </c>
      <c r="H491" s="9">
        <f t="shared" si="221"/>
        <v>0.28379078197824958</v>
      </c>
    </row>
    <row r="492" spans="2:8" ht="51" x14ac:dyDescent="0.2">
      <c r="B492" s="10" t="s">
        <v>652</v>
      </c>
      <c r="C492" s="13" t="s">
        <v>650</v>
      </c>
      <c r="D492" s="12">
        <v>15.8</v>
      </c>
      <c r="E492" s="12">
        <v>15.8</v>
      </c>
      <c r="F492" s="12">
        <v>47</v>
      </c>
      <c r="G492" s="9">
        <f t="shared" si="220"/>
        <v>2.9746835443037973</v>
      </c>
      <c r="H492" s="9">
        <f t="shared" si="221"/>
        <v>2.9746835443037973</v>
      </c>
    </row>
    <row r="493" spans="2:8" ht="51" x14ac:dyDescent="0.2">
      <c r="B493" s="10" t="s">
        <v>653</v>
      </c>
      <c r="C493" s="13" t="s">
        <v>650</v>
      </c>
      <c r="D493" s="12">
        <v>18.2</v>
      </c>
      <c r="E493" s="12">
        <v>18.2</v>
      </c>
      <c r="F493" s="12">
        <v>15</v>
      </c>
      <c r="G493" s="9">
        <f t="shared" si="220"/>
        <v>0.82417582417582425</v>
      </c>
      <c r="H493" s="9">
        <f t="shared" si="221"/>
        <v>0.82417582417582425</v>
      </c>
    </row>
    <row r="494" spans="2:8" ht="51" x14ac:dyDescent="0.2">
      <c r="B494" s="10" t="s">
        <v>654</v>
      </c>
      <c r="C494" s="13" t="s">
        <v>650</v>
      </c>
      <c r="D494" s="12">
        <v>38088.199999999997</v>
      </c>
      <c r="E494" s="12">
        <v>38088.199999999997</v>
      </c>
      <c r="F494" s="12">
        <v>62705.599999999999</v>
      </c>
      <c r="G494" s="9">
        <f t="shared" si="220"/>
        <v>1.6463261587578306</v>
      </c>
      <c r="H494" s="9">
        <f t="shared" si="221"/>
        <v>1.6463261587578306</v>
      </c>
    </row>
    <row r="495" spans="2:8" ht="51" x14ac:dyDescent="0.2">
      <c r="B495" s="10" t="s">
        <v>655</v>
      </c>
      <c r="C495" s="11" t="s">
        <v>656</v>
      </c>
      <c r="D495" s="12">
        <f>D496+D499+D504</f>
        <v>17143.900000000001</v>
      </c>
      <c r="E495" s="12">
        <f t="shared" ref="E495:F495" si="232">E496+E499+E504</f>
        <v>17143.900000000001</v>
      </c>
      <c r="F495" s="12">
        <f t="shared" si="232"/>
        <v>24072.500000000004</v>
      </c>
      <c r="G495" s="9">
        <f t="shared" si="220"/>
        <v>1.4041437479220016</v>
      </c>
      <c r="H495" s="9">
        <f t="shared" si="221"/>
        <v>1.4041437479220016</v>
      </c>
    </row>
    <row r="496" spans="2:8" ht="76.5" x14ac:dyDescent="0.2">
      <c r="B496" s="10" t="s">
        <v>657</v>
      </c>
      <c r="C496" s="11" t="s">
        <v>658</v>
      </c>
      <c r="D496" s="12">
        <f>D497+D498</f>
        <v>0</v>
      </c>
      <c r="E496" s="12">
        <f t="shared" ref="E496:F496" si="233">E497+E498</f>
        <v>0</v>
      </c>
      <c r="F496" s="12">
        <f t="shared" si="233"/>
        <v>54.7</v>
      </c>
      <c r="G496" s="9">
        <v>0</v>
      </c>
      <c r="H496" s="9">
        <v>0</v>
      </c>
    </row>
    <row r="497" spans="2:8" ht="76.5" x14ac:dyDescent="0.2">
      <c r="B497" s="10" t="s">
        <v>865</v>
      </c>
      <c r="C497" s="13" t="s">
        <v>658</v>
      </c>
      <c r="D497" s="12">
        <v>0</v>
      </c>
      <c r="E497" s="12">
        <v>0</v>
      </c>
      <c r="F497" s="12">
        <v>50</v>
      </c>
      <c r="G497" s="9">
        <v>0</v>
      </c>
      <c r="H497" s="9">
        <v>0</v>
      </c>
    </row>
    <row r="498" spans="2:8" ht="76.5" x14ac:dyDescent="0.2">
      <c r="B498" s="10" t="s">
        <v>659</v>
      </c>
      <c r="C498" s="13" t="s">
        <v>658</v>
      </c>
      <c r="D498" s="12">
        <v>0</v>
      </c>
      <c r="E498" s="12">
        <v>0</v>
      </c>
      <c r="F498" s="12">
        <v>4.7</v>
      </c>
      <c r="G498" s="9">
        <v>0</v>
      </c>
      <c r="H498" s="9">
        <v>0</v>
      </c>
    </row>
    <row r="499" spans="2:8" ht="63.75" x14ac:dyDescent="0.2">
      <c r="B499" s="10" t="s">
        <v>660</v>
      </c>
      <c r="C499" s="11" t="s">
        <v>661</v>
      </c>
      <c r="D499" s="12">
        <f>SUM(D500:D503)</f>
        <v>17087.900000000001</v>
      </c>
      <c r="E499" s="12">
        <f t="shared" ref="E499:F499" si="234">SUM(E500:E503)</f>
        <v>17087.900000000001</v>
      </c>
      <c r="F499" s="12">
        <f t="shared" si="234"/>
        <v>24021.4</v>
      </c>
      <c r="G499" s="9">
        <f t="shared" si="220"/>
        <v>1.4057549494086459</v>
      </c>
      <c r="H499" s="9">
        <f t="shared" si="221"/>
        <v>1.4057549494086459</v>
      </c>
    </row>
    <row r="500" spans="2:8" ht="63.75" x14ac:dyDescent="0.2">
      <c r="B500" s="10" t="s">
        <v>662</v>
      </c>
      <c r="C500" s="13" t="s">
        <v>661</v>
      </c>
      <c r="D500" s="12">
        <v>0</v>
      </c>
      <c r="E500" s="12">
        <v>0</v>
      </c>
      <c r="F500" s="12">
        <v>554.4</v>
      </c>
      <c r="G500" s="9">
        <v>0</v>
      </c>
      <c r="H500" s="9">
        <v>0</v>
      </c>
    </row>
    <row r="501" spans="2:8" ht="63.75" x14ac:dyDescent="0.2">
      <c r="B501" s="10" t="s">
        <v>663</v>
      </c>
      <c r="C501" s="13" t="s">
        <v>661</v>
      </c>
      <c r="D501" s="12">
        <v>130.4</v>
      </c>
      <c r="E501" s="12">
        <v>130.4</v>
      </c>
      <c r="F501" s="12">
        <v>426.1</v>
      </c>
      <c r="G501" s="9">
        <f t="shared" si="220"/>
        <v>3.2676380368098159</v>
      </c>
      <c r="H501" s="9">
        <f t="shared" si="221"/>
        <v>3.2676380368098159</v>
      </c>
    </row>
    <row r="502" spans="2:8" ht="63.75" x14ac:dyDescent="0.2">
      <c r="B502" s="10" t="s">
        <v>664</v>
      </c>
      <c r="C502" s="13" t="s">
        <v>661</v>
      </c>
      <c r="D502" s="12">
        <v>16951.8</v>
      </c>
      <c r="E502" s="12">
        <v>16951.8</v>
      </c>
      <c r="F502" s="12">
        <v>23035.200000000001</v>
      </c>
      <c r="G502" s="9">
        <f t="shared" si="220"/>
        <v>1.3588645453580153</v>
      </c>
      <c r="H502" s="9">
        <f t="shared" si="221"/>
        <v>1.3588645453580153</v>
      </c>
    </row>
    <row r="503" spans="2:8" ht="63.75" x14ac:dyDescent="0.2">
      <c r="B503" s="10" t="s">
        <v>665</v>
      </c>
      <c r="C503" s="13" t="s">
        <v>661</v>
      </c>
      <c r="D503" s="12">
        <v>5.7</v>
      </c>
      <c r="E503" s="12">
        <v>5.7</v>
      </c>
      <c r="F503" s="12">
        <v>5.7</v>
      </c>
      <c r="G503" s="9">
        <f t="shared" si="220"/>
        <v>1</v>
      </c>
      <c r="H503" s="9">
        <f t="shared" si="221"/>
        <v>1</v>
      </c>
    </row>
    <row r="504" spans="2:8" ht="89.25" x14ac:dyDescent="0.2">
      <c r="B504" s="10" t="s">
        <v>666</v>
      </c>
      <c r="C504" s="11" t="s">
        <v>667</v>
      </c>
      <c r="D504" s="12">
        <f>D505+D506</f>
        <v>56</v>
      </c>
      <c r="E504" s="12">
        <f t="shared" ref="E504:F504" si="235">E505+E506</f>
        <v>56</v>
      </c>
      <c r="F504" s="12">
        <f t="shared" si="235"/>
        <v>-3.6000000000000014</v>
      </c>
      <c r="G504" s="9">
        <f t="shared" si="220"/>
        <v>-6.4285714285714307E-2</v>
      </c>
      <c r="H504" s="9">
        <f t="shared" si="221"/>
        <v>-6.4285714285714307E-2</v>
      </c>
    </row>
    <row r="505" spans="2:8" ht="89.25" x14ac:dyDescent="0.2">
      <c r="B505" s="10" t="s">
        <v>668</v>
      </c>
      <c r="C505" s="13" t="s">
        <v>667</v>
      </c>
      <c r="D505" s="12">
        <v>56</v>
      </c>
      <c r="E505" s="12">
        <v>56</v>
      </c>
      <c r="F505" s="12">
        <v>-36.6</v>
      </c>
      <c r="G505" s="9">
        <f t="shared" si="220"/>
        <v>-0.65357142857142858</v>
      </c>
      <c r="H505" s="9">
        <f t="shared" si="221"/>
        <v>-0.65357142857142858</v>
      </c>
    </row>
    <row r="506" spans="2:8" ht="89.25" x14ac:dyDescent="0.2">
      <c r="B506" s="10" t="s">
        <v>669</v>
      </c>
      <c r="C506" s="13" t="s">
        <v>667</v>
      </c>
      <c r="D506" s="12">
        <v>0</v>
      </c>
      <c r="E506" s="12">
        <v>0</v>
      </c>
      <c r="F506" s="12">
        <v>33</v>
      </c>
      <c r="G506" s="9">
        <v>0</v>
      </c>
      <c r="H506" s="9">
        <v>0</v>
      </c>
    </row>
    <row r="507" spans="2:8" ht="38.25" x14ac:dyDescent="0.2">
      <c r="B507" s="10" t="s">
        <v>670</v>
      </c>
      <c r="C507" s="11" t="s">
        <v>671</v>
      </c>
      <c r="D507" s="12">
        <f>D508</f>
        <v>80.599999999999994</v>
      </c>
      <c r="E507" s="12">
        <f t="shared" ref="E507:F507" si="236">E508</f>
        <v>80.599999999999994</v>
      </c>
      <c r="F507" s="12">
        <f t="shared" si="236"/>
        <v>83.1</v>
      </c>
      <c r="G507" s="9">
        <f t="shared" si="220"/>
        <v>1.0310173697270471</v>
      </c>
      <c r="H507" s="9">
        <f t="shared" si="221"/>
        <v>1.0310173697270471</v>
      </c>
    </row>
    <row r="508" spans="2:8" ht="51" x14ac:dyDescent="0.2">
      <c r="B508" s="10" t="s">
        <v>672</v>
      </c>
      <c r="C508" s="11" t="s">
        <v>673</v>
      </c>
      <c r="D508" s="12">
        <f>D509+D510</f>
        <v>80.599999999999994</v>
      </c>
      <c r="E508" s="12">
        <f t="shared" ref="E508:F508" si="237">E509+E510</f>
        <v>80.599999999999994</v>
      </c>
      <c r="F508" s="12">
        <f t="shared" si="237"/>
        <v>83.1</v>
      </c>
      <c r="G508" s="9">
        <f t="shared" si="220"/>
        <v>1.0310173697270471</v>
      </c>
      <c r="H508" s="9">
        <f t="shared" si="221"/>
        <v>1.0310173697270471</v>
      </c>
    </row>
    <row r="509" spans="2:8" ht="51" x14ac:dyDescent="0.2">
      <c r="B509" s="10" t="s">
        <v>674</v>
      </c>
      <c r="C509" s="13" t="s">
        <v>673</v>
      </c>
      <c r="D509" s="12">
        <v>0.3</v>
      </c>
      <c r="E509" s="12">
        <v>0.3</v>
      </c>
      <c r="F509" s="12">
        <v>0</v>
      </c>
      <c r="G509" s="9">
        <f t="shared" si="220"/>
        <v>0</v>
      </c>
      <c r="H509" s="9">
        <f t="shared" si="221"/>
        <v>0</v>
      </c>
    </row>
    <row r="510" spans="2:8" ht="51" x14ac:dyDescent="0.2">
      <c r="B510" s="10" t="s">
        <v>675</v>
      </c>
      <c r="C510" s="13" t="s">
        <v>673</v>
      </c>
      <c r="D510" s="12">
        <v>80.3</v>
      </c>
      <c r="E510" s="12">
        <v>80.3</v>
      </c>
      <c r="F510" s="12">
        <v>83.1</v>
      </c>
      <c r="G510" s="9">
        <f t="shared" si="220"/>
        <v>1.0348692403486923</v>
      </c>
      <c r="H510" s="9">
        <f t="shared" si="221"/>
        <v>1.0348692403486923</v>
      </c>
    </row>
    <row r="511" spans="2:8" ht="89.25" x14ac:dyDescent="0.2">
      <c r="B511" s="10" t="s">
        <v>676</v>
      </c>
      <c r="C511" s="11" t="s">
        <v>677</v>
      </c>
      <c r="D511" s="12">
        <f>D512</f>
        <v>33</v>
      </c>
      <c r="E511" s="12">
        <f t="shared" ref="E511:F511" si="238">E512</f>
        <v>33</v>
      </c>
      <c r="F511" s="12">
        <f t="shared" si="238"/>
        <v>60</v>
      </c>
      <c r="G511" s="9">
        <f t="shared" si="220"/>
        <v>1.8181818181818181</v>
      </c>
      <c r="H511" s="9">
        <f t="shared" si="221"/>
        <v>1.8181818181818181</v>
      </c>
    </row>
    <row r="512" spans="2:8" ht="89.25" x14ac:dyDescent="0.2">
      <c r="B512" s="10" t="s">
        <v>678</v>
      </c>
      <c r="C512" s="11" t="s">
        <v>679</v>
      </c>
      <c r="D512" s="12">
        <f>D513</f>
        <v>33</v>
      </c>
      <c r="E512" s="12">
        <f t="shared" ref="E512:F512" si="239">E513</f>
        <v>33</v>
      </c>
      <c r="F512" s="12">
        <f t="shared" si="239"/>
        <v>60</v>
      </c>
      <c r="G512" s="9">
        <f t="shared" si="220"/>
        <v>1.8181818181818181</v>
      </c>
      <c r="H512" s="9">
        <f t="shared" si="221"/>
        <v>1.8181818181818181</v>
      </c>
    </row>
    <row r="513" spans="2:8" ht="89.25" x14ac:dyDescent="0.2">
      <c r="B513" s="10" t="s">
        <v>680</v>
      </c>
      <c r="C513" s="13" t="s">
        <v>679</v>
      </c>
      <c r="D513" s="12">
        <v>33</v>
      </c>
      <c r="E513" s="12">
        <v>33</v>
      </c>
      <c r="F513" s="12">
        <v>60</v>
      </c>
      <c r="G513" s="9">
        <f t="shared" si="220"/>
        <v>1.8181818181818181</v>
      </c>
      <c r="H513" s="9">
        <f t="shared" si="221"/>
        <v>1.8181818181818181</v>
      </c>
    </row>
    <row r="514" spans="2:8" ht="25.5" x14ac:dyDescent="0.2">
      <c r="B514" s="6" t="s">
        <v>681</v>
      </c>
      <c r="C514" s="7" t="s">
        <v>682</v>
      </c>
      <c r="D514" s="8">
        <f>D515</f>
        <v>516.29999999999995</v>
      </c>
      <c r="E514" s="8">
        <f t="shared" ref="E514:F514" si="240">E515</f>
        <v>516.29999999999995</v>
      </c>
      <c r="F514" s="8">
        <f t="shared" si="240"/>
        <v>432.9</v>
      </c>
      <c r="G514" s="9">
        <f t="shared" si="220"/>
        <v>0.83846600813480543</v>
      </c>
      <c r="H514" s="9">
        <f t="shared" si="221"/>
        <v>0.83846600813480543</v>
      </c>
    </row>
    <row r="515" spans="2:8" ht="51" x14ac:dyDescent="0.2">
      <c r="B515" s="10" t="s">
        <v>683</v>
      </c>
      <c r="C515" s="11" t="s">
        <v>684</v>
      </c>
      <c r="D515" s="12">
        <f>SUM(D516:D522)</f>
        <v>516.29999999999995</v>
      </c>
      <c r="E515" s="12">
        <f t="shared" ref="E515:F515" si="241">SUM(E516:E522)</f>
        <v>516.29999999999995</v>
      </c>
      <c r="F515" s="12">
        <f t="shared" si="241"/>
        <v>432.9</v>
      </c>
      <c r="G515" s="9">
        <f t="shared" si="220"/>
        <v>0.83846600813480543</v>
      </c>
      <c r="H515" s="9">
        <f t="shared" si="221"/>
        <v>0.83846600813480543</v>
      </c>
    </row>
    <row r="516" spans="2:8" ht="51" x14ac:dyDescent="0.2">
      <c r="B516" s="10" t="s">
        <v>685</v>
      </c>
      <c r="C516" s="13" t="s">
        <v>684</v>
      </c>
      <c r="D516" s="12">
        <v>1</v>
      </c>
      <c r="E516" s="12">
        <v>1</v>
      </c>
      <c r="F516" s="12">
        <v>3</v>
      </c>
      <c r="G516" s="9">
        <f t="shared" si="220"/>
        <v>3</v>
      </c>
      <c r="H516" s="9">
        <f t="shared" si="221"/>
        <v>3</v>
      </c>
    </row>
    <row r="517" spans="2:8" ht="51" x14ac:dyDescent="0.2">
      <c r="B517" s="10" t="s">
        <v>880</v>
      </c>
      <c r="C517" s="13" t="s">
        <v>684</v>
      </c>
      <c r="D517" s="12">
        <v>0</v>
      </c>
      <c r="E517" s="12">
        <v>0</v>
      </c>
      <c r="F517" s="12">
        <v>3</v>
      </c>
      <c r="G517" s="9">
        <v>0</v>
      </c>
      <c r="H517" s="9">
        <v>0</v>
      </c>
    </row>
    <row r="518" spans="2:8" ht="51" x14ac:dyDescent="0.2">
      <c r="B518" s="10" t="s">
        <v>686</v>
      </c>
      <c r="C518" s="13" t="s">
        <v>684</v>
      </c>
      <c r="D518" s="12">
        <v>103</v>
      </c>
      <c r="E518" s="12">
        <v>103</v>
      </c>
      <c r="F518" s="12">
        <v>20</v>
      </c>
      <c r="G518" s="9">
        <f t="shared" si="220"/>
        <v>0.1941747572815534</v>
      </c>
      <c r="H518" s="9">
        <f t="shared" si="221"/>
        <v>0.1941747572815534</v>
      </c>
    </row>
    <row r="519" spans="2:8" ht="51" x14ac:dyDescent="0.2">
      <c r="B519" s="10" t="s">
        <v>687</v>
      </c>
      <c r="C519" s="13" t="s">
        <v>684</v>
      </c>
      <c r="D519" s="12">
        <v>83.6</v>
      </c>
      <c r="E519" s="12">
        <v>83.6</v>
      </c>
      <c r="F519" s="12">
        <v>90.4</v>
      </c>
      <c r="G519" s="9">
        <f t="shared" ref="G519:G578" si="242">F519/D519</f>
        <v>1.0813397129186604</v>
      </c>
      <c r="H519" s="9">
        <f t="shared" ref="H519:H578" si="243">F519/E519</f>
        <v>1.0813397129186604</v>
      </c>
    </row>
    <row r="520" spans="2:8" ht="51" x14ac:dyDescent="0.2">
      <c r="B520" s="10" t="s">
        <v>688</v>
      </c>
      <c r="C520" s="13" t="s">
        <v>684</v>
      </c>
      <c r="D520" s="12">
        <v>296.89999999999998</v>
      </c>
      <c r="E520" s="12">
        <v>296.89999999999998</v>
      </c>
      <c r="F520" s="12">
        <v>157</v>
      </c>
      <c r="G520" s="9">
        <f t="shared" si="242"/>
        <v>0.52879757494105761</v>
      </c>
      <c r="H520" s="9">
        <f t="shared" si="243"/>
        <v>0.52879757494105761</v>
      </c>
    </row>
    <row r="521" spans="2:8" ht="51" x14ac:dyDescent="0.2">
      <c r="B521" s="10" t="s">
        <v>936</v>
      </c>
      <c r="C521" s="13" t="s">
        <v>684</v>
      </c>
      <c r="D521" s="12">
        <v>0</v>
      </c>
      <c r="E521" s="12">
        <v>0</v>
      </c>
      <c r="F521" s="12">
        <v>1.5</v>
      </c>
      <c r="G521" s="9">
        <v>0</v>
      </c>
      <c r="H521" s="9">
        <v>0</v>
      </c>
    </row>
    <row r="522" spans="2:8" ht="51" x14ac:dyDescent="0.2">
      <c r="B522" s="10" t="s">
        <v>689</v>
      </c>
      <c r="C522" s="13" t="s">
        <v>684</v>
      </c>
      <c r="D522" s="12">
        <v>31.8</v>
      </c>
      <c r="E522" s="12">
        <v>31.8</v>
      </c>
      <c r="F522" s="12">
        <v>158</v>
      </c>
      <c r="G522" s="9">
        <f t="shared" si="242"/>
        <v>4.9685534591194971</v>
      </c>
      <c r="H522" s="9">
        <f t="shared" si="243"/>
        <v>4.9685534591194971</v>
      </c>
    </row>
    <row r="523" spans="2:8" ht="76.5" x14ac:dyDescent="0.2">
      <c r="B523" s="6" t="s">
        <v>690</v>
      </c>
      <c r="C523" s="7" t="s">
        <v>691</v>
      </c>
      <c r="D523" s="8">
        <f>D524+D553+D557+D559</f>
        <v>84954.4</v>
      </c>
      <c r="E523" s="8">
        <f>E524+E553+E557+E559</f>
        <v>84954.4</v>
      </c>
      <c r="F523" s="8">
        <f>F524+F553+F557+F559</f>
        <v>231991.79999999996</v>
      </c>
      <c r="G523" s="9">
        <f t="shared" si="242"/>
        <v>2.7307802774194152</v>
      </c>
      <c r="H523" s="9">
        <f t="shared" si="243"/>
        <v>2.7307802774194152</v>
      </c>
    </row>
    <row r="524" spans="2:8" ht="38.25" x14ac:dyDescent="0.2">
      <c r="B524" s="10" t="s">
        <v>692</v>
      </c>
      <c r="C524" s="11" t="s">
        <v>693</v>
      </c>
      <c r="D524" s="12">
        <f>D525</f>
        <v>57156.7</v>
      </c>
      <c r="E524" s="12">
        <f t="shared" ref="E524:F524" si="244">E525</f>
        <v>57156.7</v>
      </c>
      <c r="F524" s="12">
        <f t="shared" si="244"/>
        <v>218833.49999999997</v>
      </c>
      <c r="G524" s="9">
        <f t="shared" si="242"/>
        <v>3.8286587574160156</v>
      </c>
      <c r="H524" s="9">
        <f t="shared" si="243"/>
        <v>3.8286587574160156</v>
      </c>
    </row>
    <row r="525" spans="2:8" ht="63.75" x14ac:dyDescent="0.2">
      <c r="B525" s="10" t="s">
        <v>694</v>
      </c>
      <c r="C525" s="11" t="s">
        <v>695</v>
      </c>
      <c r="D525" s="12">
        <f>SUM(D526:D552)</f>
        <v>57156.7</v>
      </c>
      <c r="E525" s="12">
        <f t="shared" ref="E525:F525" si="245">SUM(E526:E552)</f>
        <v>57156.7</v>
      </c>
      <c r="F525" s="12">
        <f t="shared" si="245"/>
        <v>218833.49999999997</v>
      </c>
      <c r="G525" s="9">
        <f t="shared" si="242"/>
        <v>3.8286587574160156</v>
      </c>
      <c r="H525" s="9">
        <f t="shared" si="243"/>
        <v>3.8286587574160156</v>
      </c>
    </row>
    <row r="526" spans="2:8" ht="63.75" x14ac:dyDescent="0.2">
      <c r="B526" s="10" t="s">
        <v>696</v>
      </c>
      <c r="C526" s="13" t="s">
        <v>695</v>
      </c>
      <c r="D526" s="12">
        <v>88.8</v>
      </c>
      <c r="E526" s="12">
        <v>88.8</v>
      </c>
      <c r="F526" s="12">
        <v>3</v>
      </c>
      <c r="G526" s="9">
        <f t="shared" si="242"/>
        <v>3.3783783783783786E-2</v>
      </c>
      <c r="H526" s="9">
        <f t="shared" si="243"/>
        <v>3.3783783783783786E-2</v>
      </c>
    </row>
    <row r="527" spans="2:8" ht="63.75" x14ac:dyDescent="0.2">
      <c r="B527" s="10" t="s">
        <v>697</v>
      </c>
      <c r="C527" s="13" t="s">
        <v>695</v>
      </c>
      <c r="D527" s="12">
        <v>59.3</v>
      </c>
      <c r="E527" s="12">
        <v>59.3</v>
      </c>
      <c r="F527" s="12">
        <v>223.3</v>
      </c>
      <c r="G527" s="9">
        <f t="shared" si="242"/>
        <v>3.7655986509274877</v>
      </c>
      <c r="H527" s="9">
        <f t="shared" si="243"/>
        <v>3.7655986509274877</v>
      </c>
    </row>
    <row r="528" spans="2:8" ht="63.75" x14ac:dyDescent="0.2">
      <c r="B528" s="10" t="s">
        <v>698</v>
      </c>
      <c r="C528" s="13" t="s">
        <v>695</v>
      </c>
      <c r="D528" s="12">
        <v>1.7</v>
      </c>
      <c r="E528" s="12">
        <v>1.7</v>
      </c>
      <c r="F528" s="12">
        <v>3.4</v>
      </c>
      <c r="G528" s="9">
        <f t="shared" si="242"/>
        <v>2</v>
      </c>
      <c r="H528" s="9">
        <f t="shared" si="243"/>
        <v>2</v>
      </c>
    </row>
    <row r="529" spans="2:8" ht="63.75" x14ac:dyDescent="0.2">
      <c r="B529" s="10" t="s">
        <v>699</v>
      </c>
      <c r="C529" s="13" t="s">
        <v>695</v>
      </c>
      <c r="D529" s="12">
        <v>0</v>
      </c>
      <c r="E529" s="12">
        <v>0</v>
      </c>
      <c r="F529" s="12">
        <v>112</v>
      </c>
      <c r="G529" s="9">
        <v>0</v>
      </c>
      <c r="H529" s="9">
        <v>0</v>
      </c>
    </row>
    <row r="530" spans="2:8" ht="63.75" x14ac:dyDescent="0.2">
      <c r="B530" s="10" t="s">
        <v>929</v>
      </c>
      <c r="C530" s="13" t="s">
        <v>695</v>
      </c>
      <c r="D530" s="12">
        <v>0</v>
      </c>
      <c r="E530" s="12">
        <v>0</v>
      </c>
      <c r="F530" s="12">
        <v>0.7</v>
      </c>
      <c r="G530" s="9">
        <v>0</v>
      </c>
      <c r="H530" s="9">
        <v>0</v>
      </c>
    </row>
    <row r="531" spans="2:8" ht="63.75" x14ac:dyDescent="0.2">
      <c r="B531" s="10" t="s">
        <v>700</v>
      </c>
      <c r="C531" s="13" t="s">
        <v>695</v>
      </c>
      <c r="D531" s="12">
        <v>0</v>
      </c>
      <c r="E531" s="12">
        <v>0</v>
      </c>
      <c r="F531" s="12">
        <v>21.1</v>
      </c>
      <c r="G531" s="9">
        <v>0</v>
      </c>
      <c r="H531" s="9">
        <v>0</v>
      </c>
    </row>
    <row r="532" spans="2:8" ht="63.75" x14ac:dyDescent="0.2">
      <c r="B532" s="10" t="s">
        <v>701</v>
      </c>
      <c r="C532" s="13" t="s">
        <v>695</v>
      </c>
      <c r="D532" s="12">
        <v>0.3</v>
      </c>
      <c r="E532" s="12">
        <v>0.3</v>
      </c>
      <c r="F532" s="12">
        <v>0.2</v>
      </c>
      <c r="G532" s="9">
        <f t="shared" si="242"/>
        <v>0.66666666666666674</v>
      </c>
      <c r="H532" s="9">
        <f t="shared" si="243"/>
        <v>0.66666666666666674</v>
      </c>
    </row>
    <row r="533" spans="2:8" ht="63.75" x14ac:dyDescent="0.2">
      <c r="B533" s="10" t="s">
        <v>702</v>
      </c>
      <c r="C533" s="13" t="s">
        <v>695</v>
      </c>
      <c r="D533" s="12">
        <v>14.5</v>
      </c>
      <c r="E533" s="12">
        <v>14.5</v>
      </c>
      <c r="F533" s="12">
        <v>16.5</v>
      </c>
      <c r="G533" s="9">
        <f t="shared" si="242"/>
        <v>1.1379310344827587</v>
      </c>
      <c r="H533" s="9">
        <f t="shared" si="243"/>
        <v>1.1379310344827587</v>
      </c>
    </row>
    <row r="534" spans="2:8" ht="63.75" x14ac:dyDescent="0.2">
      <c r="B534" s="10" t="s">
        <v>703</v>
      </c>
      <c r="C534" s="13" t="s">
        <v>695</v>
      </c>
      <c r="D534" s="12">
        <v>16</v>
      </c>
      <c r="E534" s="12">
        <v>16</v>
      </c>
      <c r="F534" s="12">
        <v>12.6</v>
      </c>
      <c r="G534" s="9">
        <f t="shared" si="242"/>
        <v>0.78749999999999998</v>
      </c>
      <c r="H534" s="9">
        <f t="shared" si="243"/>
        <v>0.78749999999999998</v>
      </c>
    </row>
    <row r="535" spans="2:8" ht="63.75" x14ac:dyDescent="0.2">
      <c r="B535" s="10" t="s">
        <v>704</v>
      </c>
      <c r="C535" s="13" t="s">
        <v>695</v>
      </c>
      <c r="D535" s="12">
        <v>150</v>
      </c>
      <c r="E535" s="12">
        <v>150</v>
      </c>
      <c r="F535" s="12">
        <v>654</v>
      </c>
      <c r="G535" s="9">
        <f t="shared" si="242"/>
        <v>4.3600000000000003</v>
      </c>
      <c r="H535" s="9">
        <f t="shared" si="243"/>
        <v>4.3600000000000003</v>
      </c>
    </row>
    <row r="536" spans="2:8" ht="63.75" x14ac:dyDescent="0.2">
      <c r="B536" s="10" t="s">
        <v>705</v>
      </c>
      <c r="C536" s="13" t="s">
        <v>695</v>
      </c>
      <c r="D536" s="12">
        <v>0</v>
      </c>
      <c r="E536" s="12">
        <v>0</v>
      </c>
      <c r="F536" s="12">
        <v>49.9</v>
      </c>
      <c r="G536" s="9">
        <v>0</v>
      </c>
      <c r="H536" s="9">
        <v>0</v>
      </c>
    </row>
    <row r="537" spans="2:8" ht="63.75" x14ac:dyDescent="0.2">
      <c r="B537" s="10" t="s">
        <v>706</v>
      </c>
      <c r="C537" s="13" t="s">
        <v>695</v>
      </c>
      <c r="D537" s="12">
        <v>20265</v>
      </c>
      <c r="E537" s="12">
        <v>20265</v>
      </c>
      <c r="F537" s="12">
        <v>49936.1</v>
      </c>
      <c r="G537" s="9">
        <f t="shared" si="242"/>
        <v>2.4641549469528745</v>
      </c>
      <c r="H537" s="9">
        <f t="shared" si="243"/>
        <v>2.4641549469528745</v>
      </c>
    </row>
    <row r="538" spans="2:8" ht="63.75" x14ac:dyDescent="0.2">
      <c r="B538" s="10" t="s">
        <v>707</v>
      </c>
      <c r="C538" s="13" t="s">
        <v>695</v>
      </c>
      <c r="D538" s="12">
        <v>6259.2</v>
      </c>
      <c r="E538" s="12">
        <v>6259.2</v>
      </c>
      <c r="F538" s="12">
        <v>3948.9</v>
      </c>
      <c r="G538" s="9">
        <f t="shared" si="242"/>
        <v>0.63089532208588961</v>
      </c>
      <c r="H538" s="9">
        <f t="shared" si="243"/>
        <v>0.63089532208588961</v>
      </c>
    </row>
    <row r="539" spans="2:8" ht="63.75" x14ac:dyDescent="0.2">
      <c r="B539" s="10" t="s">
        <v>937</v>
      </c>
      <c r="C539" s="13" t="s">
        <v>695</v>
      </c>
      <c r="D539" s="12">
        <v>0</v>
      </c>
      <c r="E539" s="12">
        <v>0</v>
      </c>
      <c r="F539" s="12">
        <v>0.2</v>
      </c>
      <c r="G539" s="9">
        <v>0</v>
      </c>
      <c r="H539" s="9">
        <v>0</v>
      </c>
    </row>
    <row r="540" spans="2:8" ht="63.75" x14ac:dyDescent="0.2">
      <c r="B540" s="10" t="s">
        <v>708</v>
      </c>
      <c r="C540" s="13" t="s">
        <v>695</v>
      </c>
      <c r="D540" s="12">
        <v>783.5</v>
      </c>
      <c r="E540" s="12">
        <v>783.5</v>
      </c>
      <c r="F540" s="12">
        <v>132.30000000000001</v>
      </c>
      <c r="G540" s="9">
        <f t="shared" si="242"/>
        <v>0.16885768985322272</v>
      </c>
      <c r="H540" s="9">
        <f t="shared" si="243"/>
        <v>0.16885768985322272</v>
      </c>
    </row>
    <row r="541" spans="2:8" ht="63.75" x14ac:dyDescent="0.2">
      <c r="B541" s="10" t="s">
        <v>709</v>
      </c>
      <c r="C541" s="13" t="s">
        <v>695</v>
      </c>
      <c r="D541" s="12">
        <v>244.6</v>
      </c>
      <c r="E541" s="12">
        <v>244.6</v>
      </c>
      <c r="F541" s="12">
        <v>4.2</v>
      </c>
      <c r="G541" s="9">
        <f t="shared" si="242"/>
        <v>1.7170891251022079E-2</v>
      </c>
      <c r="H541" s="9">
        <f t="shared" si="243"/>
        <v>1.7170891251022079E-2</v>
      </c>
    </row>
    <row r="542" spans="2:8" ht="63.75" x14ac:dyDescent="0.2">
      <c r="B542" s="10" t="s">
        <v>710</v>
      </c>
      <c r="C542" s="13" t="s">
        <v>695</v>
      </c>
      <c r="D542" s="12">
        <v>958.1</v>
      </c>
      <c r="E542" s="12">
        <v>958.1</v>
      </c>
      <c r="F542" s="12">
        <v>2599.9</v>
      </c>
      <c r="G542" s="9">
        <f t="shared" si="242"/>
        <v>2.7135998330028182</v>
      </c>
      <c r="H542" s="9">
        <f t="shared" si="243"/>
        <v>2.7135998330028182</v>
      </c>
    </row>
    <row r="543" spans="2:8" ht="63.75" x14ac:dyDescent="0.2">
      <c r="B543" s="10" t="s">
        <v>711</v>
      </c>
      <c r="C543" s="13" t="s">
        <v>695</v>
      </c>
      <c r="D543" s="12">
        <v>90</v>
      </c>
      <c r="E543" s="12">
        <v>90</v>
      </c>
      <c r="F543" s="12">
        <v>186.6</v>
      </c>
      <c r="G543" s="9">
        <f t="shared" si="242"/>
        <v>2.0733333333333333</v>
      </c>
      <c r="H543" s="9">
        <f t="shared" si="243"/>
        <v>2.0733333333333333</v>
      </c>
    </row>
    <row r="544" spans="2:8" ht="63.75" x14ac:dyDescent="0.2">
      <c r="B544" s="10" t="s">
        <v>930</v>
      </c>
      <c r="C544" s="13" t="s">
        <v>695</v>
      </c>
      <c r="D544" s="12">
        <v>0</v>
      </c>
      <c r="E544" s="12">
        <v>0</v>
      </c>
      <c r="F544" s="12">
        <v>1271.0999999999999</v>
      </c>
      <c r="G544" s="9">
        <v>0</v>
      </c>
      <c r="H544" s="9">
        <v>0</v>
      </c>
    </row>
    <row r="545" spans="2:8" ht="63.75" x14ac:dyDescent="0.2">
      <c r="B545" s="10" t="s">
        <v>712</v>
      </c>
      <c r="C545" s="13" t="s">
        <v>695</v>
      </c>
      <c r="D545" s="12">
        <v>26942.3</v>
      </c>
      <c r="E545" s="12">
        <v>26942.3</v>
      </c>
      <c r="F545" s="12">
        <v>145527.6</v>
      </c>
      <c r="G545" s="9">
        <f t="shared" si="242"/>
        <v>5.4014542188306125</v>
      </c>
      <c r="H545" s="9">
        <f t="shared" si="243"/>
        <v>5.4014542188306125</v>
      </c>
    </row>
    <row r="546" spans="2:8" ht="63.75" x14ac:dyDescent="0.2">
      <c r="B546" s="10" t="s">
        <v>713</v>
      </c>
      <c r="C546" s="13" t="s">
        <v>695</v>
      </c>
      <c r="D546" s="12">
        <v>73.5</v>
      </c>
      <c r="E546" s="12">
        <v>73.5</v>
      </c>
      <c r="F546" s="12">
        <v>689.5</v>
      </c>
      <c r="G546" s="9">
        <f t="shared" si="242"/>
        <v>9.3809523809523814</v>
      </c>
      <c r="H546" s="9">
        <f t="shared" si="243"/>
        <v>9.3809523809523814</v>
      </c>
    </row>
    <row r="547" spans="2:8" ht="63.75" x14ac:dyDescent="0.2">
      <c r="B547" s="10" t="s">
        <v>879</v>
      </c>
      <c r="C547" s="13" t="s">
        <v>695</v>
      </c>
      <c r="D547" s="12">
        <v>0</v>
      </c>
      <c r="E547" s="12">
        <v>0</v>
      </c>
      <c r="F547" s="12">
        <v>3.5</v>
      </c>
      <c r="G547" s="9">
        <v>0</v>
      </c>
      <c r="H547" s="9">
        <v>0</v>
      </c>
    </row>
    <row r="548" spans="2:8" ht="63.75" x14ac:dyDescent="0.2">
      <c r="B548" s="10" t="s">
        <v>714</v>
      </c>
      <c r="C548" s="13" t="s">
        <v>695</v>
      </c>
      <c r="D548" s="12">
        <v>1164.4000000000001</v>
      </c>
      <c r="E548" s="12">
        <v>1164.4000000000001</v>
      </c>
      <c r="F548" s="12">
        <v>12584.2</v>
      </c>
      <c r="G548" s="9">
        <f t="shared" si="242"/>
        <v>10.807454482995533</v>
      </c>
      <c r="H548" s="9">
        <f t="shared" si="243"/>
        <v>10.807454482995533</v>
      </c>
    </row>
    <row r="549" spans="2:8" ht="63.75" x14ac:dyDescent="0.2">
      <c r="B549" s="10" t="s">
        <v>715</v>
      </c>
      <c r="C549" s="13" t="s">
        <v>695</v>
      </c>
      <c r="D549" s="12">
        <v>10</v>
      </c>
      <c r="E549" s="12">
        <v>10</v>
      </c>
      <c r="F549" s="12">
        <v>0.3</v>
      </c>
      <c r="G549" s="9">
        <f t="shared" si="242"/>
        <v>0.03</v>
      </c>
      <c r="H549" s="9">
        <f t="shared" si="243"/>
        <v>0.03</v>
      </c>
    </row>
    <row r="550" spans="2:8" ht="63.75" x14ac:dyDescent="0.2">
      <c r="B550" s="10" t="s">
        <v>716</v>
      </c>
      <c r="C550" s="13" t="s">
        <v>695</v>
      </c>
      <c r="D550" s="12">
        <v>0</v>
      </c>
      <c r="E550" s="12">
        <v>0</v>
      </c>
      <c r="F550" s="12">
        <v>45.3</v>
      </c>
      <c r="G550" s="9">
        <v>0</v>
      </c>
      <c r="H550" s="9">
        <v>0</v>
      </c>
    </row>
    <row r="551" spans="2:8" ht="63.75" x14ac:dyDescent="0.2">
      <c r="B551" s="10" t="s">
        <v>717</v>
      </c>
      <c r="C551" s="13" t="s">
        <v>695</v>
      </c>
      <c r="D551" s="12">
        <v>0</v>
      </c>
      <c r="E551" s="12">
        <v>0</v>
      </c>
      <c r="F551" s="12">
        <v>20.8</v>
      </c>
      <c r="G551" s="9">
        <v>0</v>
      </c>
      <c r="H551" s="9">
        <v>0</v>
      </c>
    </row>
    <row r="552" spans="2:8" ht="63.75" x14ac:dyDescent="0.2">
      <c r="B552" s="10" t="s">
        <v>718</v>
      </c>
      <c r="C552" s="13" t="s">
        <v>695</v>
      </c>
      <c r="D552" s="12">
        <v>35.5</v>
      </c>
      <c r="E552" s="12">
        <v>35.5</v>
      </c>
      <c r="F552" s="12">
        <v>786.3</v>
      </c>
      <c r="G552" s="9">
        <f t="shared" si="242"/>
        <v>22.149295774647886</v>
      </c>
      <c r="H552" s="9">
        <f t="shared" si="243"/>
        <v>22.149295774647886</v>
      </c>
    </row>
    <row r="553" spans="2:8" ht="51" x14ac:dyDescent="0.2">
      <c r="B553" s="10" t="s">
        <v>719</v>
      </c>
      <c r="C553" s="11" t="s">
        <v>720</v>
      </c>
      <c r="D553" s="12">
        <f>D554</f>
        <v>959.1</v>
      </c>
      <c r="E553" s="12">
        <f t="shared" ref="E553:F554" si="246">E554</f>
        <v>959.1</v>
      </c>
      <c r="F553" s="12">
        <f t="shared" si="246"/>
        <v>1263.2</v>
      </c>
      <c r="G553" s="9">
        <f t="shared" si="242"/>
        <v>1.3170680846627045</v>
      </c>
      <c r="H553" s="9">
        <f t="shared" si="243"/>
        <v>1.3170680846627045</v>
      </c>
    </row>
    <row r="554" spans="2:8" ht="63.75" x14ac:dyDescent="0.2">
      <c r="B554" s="10" t="s">
        <v>721</v>
      </c>
      <c r="C554" s="11" t="s">
        <v>722</v>
      </c>
      <c r="D554" s="12">
        <f>D555</f>
        <v>959.1</v>
      </c>
      <c r="E554" s="12">
        <f t="shared" si="246"/>
        <v>959.1</v>
      </c>
      <c r="F554" s="12">
        <f t="shared" si="246"/>
        <v>1263.2</v>
      </c>
      <c r="G554" s="9">
        <f t="shared" si="242"/>
        <v>1.3170680846627045</v>
      </c>
      <c r="H554" s="9">
        <f t="shared" si="243"/>
        <v>1.3170680846627045</v>
      </c>
    </row>
    <row r="555" spans="2:8" ht="63.75" x14ac:dyDescent="0.2">
      <c r="B555" s="10" t="s">
        <v>723</v>
      </c>
      <c r="C555" s="13" t="s">
        <v>722</v>
      </c>
      <c r="D555" s="12">
        <v>959.1</v>
      </c>
      <c r="E555" s="12">
        <v>959.1</v>
      </c>
      <c r="F555" s="12">
        <v>1263.2</v>
      </c>
      <c r="G555" s="9">
        <f t="shared" si="242"/>
        <v>1.3170680846627045</v>
      </c>
      <c r="H555" s="9">
        <f t="shared" si="243"/>
        <v>1.3170680846627045</v>
      </c>
    </row>
    <row r="556" spans="2:8" ht="51" x14ac:dyDescent="0.2">
      <c r="B556" s="10" t="s">
        <v>724</v>
      </c>
      <c r="C556" s="11" t="s">
        <v>725</v>
      </c>
      <c r="D556" s="12">
        <f>D557</f>
        <v>75.8</v>
      </c>
      <c r="E556" s="12">
        <f t="shared" ref="E556:F557" si="247">E557</f>
        <v>75.8</v>
      </c>
      <c r="F556" s="12">
        <f t="shared" si="247"/>
        <v>24.3</v>
      </c>
      <c r="G556" s="9">
        <f t="shared" si="242"/>
        <v>0.32058047493403696</v>
      </c>
      <c r="H556" s="9">
        <f t="shared" si="243"/>
        <v>0.32058047493403696</v>
      </c>
    </row>
    <row r="557" spans="2:8" ht="51" x14ac:dyDescent="0.2">
      <c r="B557" s="10" t="s">
        <v>726</v>
      </c>
      <c r="C557" s="11" t="s">
        <v>727</v>
      </c>
      <c r="D557" s="12">
        <f>D558</f>
        <v>75.8</v>
      </c>
      <c r="E557" s="12">
        <f t="shared" si="247"/>
        <v>75.8</v>
      </c>
      <c r="F557" s="12">
        <f t="shared" si="247"/>
        <v>24.3</v>
      </c>
      <c r="G557" s="9">
        <f t="shared" si="242"/>
        <v>0.32058047493403696</v>
      </c>
      <c r="H557" s="9">
        <f t="shared" si="243"/>
        <v>0.32058047493403696</v>
      </c>
    </row>
    <row r="558" spans="2:8" ht="51" x14ac:dyDescent="0.2">
      <c r="B558" s="10" t="s">
        <v>728</v>
      </c>
      <c r="C558" s="13" t="s">
        <v>727</v>
      </c>
      <c r="D558" s="12">
        <v>75.8</v>
      </c>
      <c r="E558" s="12">
        <v>75.8</v>
      </c>
      <c r="F558" s="12">
        <v>24.3</v>
      </c>
      <c r="G558" s="9">
        <f t="shared" si="242"/>
        <v>0.32058047493403696</v>
      </c>
      <c r="H558" s="9">
        <f t="shared" si="243"/>
        <v>0.32058047493403696</v>
      </c>
    </row>
    <row r="559" spans="2:8" ht="63.75" x14ac:dyDescent="0.2">
      <c r="B559" s="10" t="s">
        <v>729</v>
      </c>
      <c r="C559" s="11" t="s">
        <v>730</v>
      </c>
      <c r="D559" s="12">
        <f>D560</f>
        <v>26762.800000000003</v>
      </c>
      <c r="E559" s="12">
        <f t="shared" ref="E559:F559" si="248">E560</f>
        <v>26762.800000000003</v>
      </c>
      <c r="F559" s="12">
        <f t="shared" si="248"/>
        <v>11870.800000000001</v>
      </c>
      <c r="G559" s="9">
        <f t="shared" si="242"/>
        <v>0.44355598068961394</v>
      </c>
      <c r="H559" s="9">
        <f t="shared" si="243"/>
        <v>0.44355598068961394</v>
      </c>
    </row>
    <row r="560" spans="2:8" ht="51" x14ac:dyDescent="0.2">
      <c r="B560" s="10" t="s">
        <v>731</v>
      </c>
      <c r="C560" s="11" t="s">
        <v>732</v>
      </c>
      <c r="D560" s="12">
        <f>SUM(D561:D579)</f>
        <v>26762.800000000003</v>
      </c>
      <c r="E560" s="12">
        <f t="shared" ref="E560:F560" si="249">SUM(E561:E579)</f>
        <v>26762.800000000003</v>
      </c>
      <c r="F560" s="12">
        <f t="shared" si="249"/>
        <v>11870.800000000001</v>
      </c>
      <c r="G560" s="9">
        <f t="shared" si="242"/>
        <v>0.44355598068961394</v>
      </c>
      <c r="H560" s="9">
        <f t="shared" si="243"/>
        <v>0.44355598068961394</v>
      </c>
    </row>
    <row r="561" spans="2:8" ht="51" x14ac:dyDescent="0.2">
      <c r="B561" s="10" t="s">
        <v>733</v>
      </c>
      <c r="C561" s="13" t="s">
        <v>732</v>
      </c>
      <c r="D561" s="12">
        <v>0</v>
      </c>
      <c r="E561" s="12">
        <v>0</v>
      </c>
      <c r="F561" s="12">
        <v>2.9</v>
      </c>
      <c r="G561" s="9">
        <v>0</v>
      </c>
      <c r="H561" s="9">
        <v>0</v>
      </c>
    </row>
    <row r="562" spans="2:8" ht="51" x14ac:dyDescent="0.2">
      <c r="B562" s="10" t="s">
        <v>734</v>
      </c>
      <c r="C562" s="13" t="s">
        <v>732</v>
      </c>
      <c r="D562" s="12">
        <v>48.5</v>
      </c>
      <c r="E562" s="12">
        <v>48.5</v>
      </c>
      <c r="F562" s="12">
        <v>13</v>
      </c>
      <c r="G562" s="9">
        <f t="shared" si="242"/>
        <v>0.26804123711340205</v>
      </c>
      <c r="H562" s="9">
        <f t="shared" si="243"/>
        <v>0.26804123711340205</v>
      </c>
    </row>
    <row r="563" spans="2:8" ht="51" x14ac:dyDescent="0.2">
      <c r="B563" s="10" t="s">
        <v>735</v>
      </c>
      <c r="C563" s="13" t="s">
        <v>732</v>
      </c>
      <c r="D563" s="12">
        <v>10</v>
      </c>
      <c r="E563" s="12">
        <v>10</v>
      </c>
      <c r="F563" s="12">
        <v>67.099999999999994</v>
      </c>
      <c r="G563" s="9">
        <f t="shared" si="242"/>
        <v>6.7099999999999991</v>
      </c>
      <c r="H563" s="9">
        <f t="shared" si="243"/>
        <v>6.7099999999999991</v>
      </c>
    </row>
    <row r="564" spans="2:8" ht="51" x14ac:dyDescent="0.2">
      <c r="B564" s="10" t="s">
        <v>736</v>
      </c>
      <c r="C564" s="13" t="s">
        <v>732</v>
      </c>
      <c r="D564" s="12">
        <v>0</v>
      </c>
      <c r="E564" s="12">
        <v>0</v>
      </c>
      <c r="F564" s="12">
        <v>917.9</v>
      </c>
      <c r="G564" s="9">
        <v>0</v>
      </c>
      <c r="H564" s="9">
        <v>0</v>
      </c>
    </row>
    <row r="565" spans="2:8" ht="51" x14ac:dyDescent="0.2">
      <c r="B565" s="10" t="s">
        <v>737</v>
      </c>
      <c r="C565" s="13" t="s">
        <v>732</v>
      </c>
      <c r="D565" s="12">
        <v>0</v>
      </c>
      <c r="E565" s="12">
        <v>0</v>
      </c>
      <c r="F565" s="12">
        <v>79.5</v>
      </c>
      <c r="G565" s="9">
        <v>0</v>
      </c>
      <c r="H565" s="9">
        <v>0</v>
      </c>
    </row>
    <row r="566" spans="2:8" ht="51" x14ac:dyDescent="0.2">
      <c r="B566" s="10" t="s">
        <v>738</v>
      </c>
      <c r="C566" s="13" t="s">
        <v>732</v>
      </c>
      <c r="D566" s="12">
        <v>27.2</v>
      </c>
      <c r="E566" s="12">
        <v>27.2</v>
      </c>
      <c r="F566" s="12">
        <v>0</v>
      </c>
      <c r="G566" s="9">
        <f t="shared" si="242"/>
        <v>0</v>
      </c>
      <c r="H566" s="9">
        <f t="shared" si="243"/>
        <v>0</v>
      </c>
    </row>
    <row r="567" spans="2:8" ht="51" x14ac:dyDescent="0.2">
      <c r="B567" s="10" t="s">
        <v>739</v>
      </c>
      <c r="C567" s="13" t="s">
        <v>732</v>
      </c>
      <c r="D567" s="12">
        <v>2700</v>
      </c>
      <c r="E567" s="12">
        <v>2700</v>
      </c>
      <c r="F567" s="12">
        <v>2857.2</v>
      </c>
      <c r="G567" s="9">
        <f t="shared" si="242"/>
        <v>1.0582222222222222</v>
      </c>
      <c r="H567" s="9">
        <f t="shared" si="243"/>
        <v>1.0582222222222222</v>
      </c>
    </row>
    <row r="568" spans="2:8" ht="51" x14ac:dyDescent="0.2">
      <c r="B568" s="10" t="s">
        <v>740</v>
      </c>
      <c r="C568" s="13" t="s">
        <v>732</v>
      </c>
      <c r="D568" s="12">
        <v>0</v>
      </c>
      <c r="E568" s="12">
        <v>0</v>
      </c>
      <c r="F568" s="12">
        <v>34.799999999999997</v>
      </c>
      <c r="G568" s="9">
        <v>0</v>
      </c>
      <c r="H568" s="9">
        <v>0</v>
      </c>
    </row>
    <row r="569" spans="2:8" ht="51" x14ac:dyDescent="0.2">
      <c r="B569" s="10" t="s">
        <v>741</v>
      </c>
      <c r="C569" s="13" t="s">
        <v>732</v>
      </c>
      <c r="D569" s="12">
        <v>300</v>
      </c>
      <c r="E569" s="12">
        <v>300</v>
      </c>
      <c r="F569" s="12">
        <v>268.2</v>
      </c>
      <c r="G569" s="9">
        <f t="shared" si="242"/>
        <v>0.89400000000000002</v>
      </c>
      <c r="H569" s="9">
        <f t="shared" si="243"/>
        <v>0.89400000000000002</v>
      </c>
    </row>
    <row r="570" spans="2:8" ht="51" x14ac:dyDescent="0.2">
      <c r="B570" s="10" t="s">
        <v>931</v>
      </c>
      <c r="C570" s="13" t="s">
        <v>732</v>
      </c>
      <c r="D570" s="12">
        <v>0</v>
      </c>
      <c r="E570" s="12">
        <v>0</v>
      </c>
      <c r="F570" s="12">
        <v>201.1</v>
      </c>
      <c r="G570" s="9">
        <v>0</v>
      </c>
      <c r="H570" s="9">
        <v>0</v>
      </c>
    </row>
    <row r="571" spans="2:8" ht="51" x14ac:dyDescent="0.2">
      <c r="B571" s="10" t="s">
        <v>866</v>
      </c>
      <c r="C571" s="13" t="s">
        <v>732</v>
      </c>
      <c r="D571" s="12">
        <v>0</v>
      </c>
      <c r="E571" s="12">
        <v>0</v>
      </c>
      <c r="F571" s="12">
        <v>0</v>
      </c>
      <c r="G571" s="9">
        <v>0</v>
      </c>
      <c r="H571" s="9">
        <v>0</v>
      </c>
    </row>
    <row r="572" spans="2:8" ht="51" x14ac:dyDescent="0.2">
      <c r="B572" s="10" t="s">
        <v>742</v>
      </c>
      <c r="C572" s="13" t="s">
        <v>732</v>
      </c>
      <c r="D572" s="12">
        <v>2000</v>
      </c>
      <c r="E572" s="12">
        <v>2000</v>
      </c>
      <c r="F572" s="12">
        <v>2360.8000000000002</v>
      </c>
      <c r="G572" s="9">
        <f t="shared" si="242"/>
        <v>1.1804000000000001</v>
      </c>
      <c r="H572" s="9">
        <f t="shared" si="243"/>
        <v>1.1804000000000001</v>
      </c>
    </row>
    <row r="573" spans="2:8" ht="51" x14ac:dyDescent="0.2">
      <c r="B573" s="10" t="s">
        <v>867</v>
      </c>
      <c r="C573" s="13" t="s">
        <v>732</v>
      </c>
      <c r="D573" s="12">
        <v>55.9</v>
      </c>
      <c r="E573" s="12">
        <v>55.9</v>
      </c>
      <c r="F573" s="12">
        <v>35.299999999999997</v>
      </c>
      <c r="G573" s="9">
        <f t="shared" si="242"/>
        <v>0.63148479427549187</v>
      </c>
      <c r="H573" s="9">
        <f t="shared" si="243"/>
        <v>0.63148479427549187</v>
      </c>
    </row>
    <row r="574" spans="2:8" ht="51" x14ac:dyDescent="0.2">
      <c r="B574" s="10" t="s">
        <v>743</v>
      </c>
      <c r="C574" s="13" t="s">
        <v>732</v>
      </c>
      <c r="D574" s="12">
        <v>17.3</v>
      </c>
      <c r="E574" s="12">
        <v>17.3</v>
      </c>
      <c r="F574" s="12">
        <v>296.89999999999998</v>
      </c>
      <c r="G574" s="9">
        <f t="shared" si="242"/>
        <v>17.161849710982658</v>
      </c>
      <c r="H574" s="9">
        <f t="shared" si="243"/>
        <v>17.161849710982658</v>
      </c>
    </row>
    <row r="575" spans="2:8" ht="51" x14ac:dyDescent="0.2">
      <c r="B575" s="10" t="s">
        <v>744</v>
      </c>
      <c r="C575" s="13" t="s">
        <v>732</v>
      </c>
      <c r="D575" s="12">
        <v>19778.400000000001</v>
      </c>
      <c r="E575" s="12">
        <v>19778.400000000001</v>
      </c>
      <c r="F575" s="12">
        <v>2093.3000000000002</v>
      </c>
      <c r="G575" s="9">
        <f t="shared" si="242"/>
        <v>0.10583768151114348</v>
      </c>
      <c r="H575" s="9">
        <f t="shared" si="243"/>
        <v>0.10583768151114348</v>
      </c>
    </row>
    <row r="576" spans="2:8" ht="51" x14ac:dyDescent="0.2">
      <c r="B576" s="10" t="s">
        <v>745</v>
      </c>
      <c r="C576" s="13" t="s">
        <v>732</v>
      </c>
      <c r="D576" s="12">
        <v>1366.4</v>
      </c>
      <c r="E576" s="12">
        <v>1366.4</v>
      </c>
      <c r="F576" s="12">
        <v>1857.2</v>
      </c>
      <c r="G576" s="9">
        <f t="shared" si="242"/>
        <v>1.359192037470726</v>
      </c>
      <c r="H576" s="9">
        <f t="shared" si="243"/>
        <v>1.359192037470726</v>
      </c>
    </row>
    <row r="577" spans="2:8" ht="51" x14ac:dyDescent="0.2">
      <c r="B577" s="10" t="s">
        <v>746</v>
      </c>
      <c r="C577" s="13" t="s">
        <v>732</v>
      </c>
      <c r="D577" s="12">
        <v>2.6</v>
      </c>
      <c r="E577" s="12">
        <v>2.6</v>
      </c>
      <c r="F577" s="12">
        <v>2.6</v>
      </c>
      <c r="G577" s="9">
        <f t="shared" si="242"/>
        <v>1</v>
      </c>
      <c r="H577" s="9">
        <f t="shared" si="243"/>
        <v>1</v>
      </c>
    </row>
    <row r="578" spans="2:8" ht="51" x14ac:dyDescent="0.2">
      <c r="B578" s="10" t="s">
        <v>747</v>
      </c>
      <c r="C578" s="13" t="s">
        <v>732</v>
      </c>
      <c r="D578" s="12">
        <v>456.5</v>
      </c>
      <c r="E578" s="12">
        <v>456.5</v>
      </c>
      <c r="F578" s="12">
        <v>280.5</v>
      </c>
      <c r="G578" s="9">
        <f t="shared" si="242"/>
        <v>0.61445783132530118</v>
      </c>
      <c r="H578" s="9">
        <f t="shared" si="243"/>
        <v>0.61445783132530118</v>
      </c>
    </row>
    <row r="579" spans="2:8" ht="51" x14ac:dyDescent="0.2">
      <c r="B579" s="10" t="s">
        <v>868</v>
      </c>
      <c r="C579" s="13" t="s">
        <v>732</v>
      </c>
      <c r="D579" s="12">
        <v>0</v>
      </c>
      <c r="E579" s="12">
        <v>0</v>
      </c>
      <c r="F579" s="12">
        <v>502.5</v>
      </c>
      <c r="G579" s="9">
        <v>0</v>
      </c>
      <c r="H579" s="9">
        <v>0</v>
      </c>
    </row>
    <row r="580" spans="2:8" ht="51" x14ac:dyDescent="0.2">
      <c r="B580" s="6" t="s">
        <v>748</v>
      </c>
      <c r="C580" s="7" t="s">
        <v>749</v>
      </c>
      <c r="D580" s="8">
        <f>D581</f>
        <v>0</v>
      </c>
      <c r="E580" s="8">
        <f t="shared" ref="E580:F581" si="250">E581</f>
        <v>0</v>
      </c>
      <c r="F580" s="8">
        <f t="shared" si="250"/>
        <v>72.599999999999994</v>
      </c>
      <c r="G580" s="9">
        <v>0</v>
      </c>
      <c r="H580" s="9">
        <v>0</v>
      </c>
    </row>
    <row r="581" spans="2:8" ht="38.25" x14ac:dyDescent="0.2">
      <c r="B581" s="10" t="s">
        <v>750</v>
      </c>
      <c r="C581" s="11" t="s">
        <v>751</v>
      </c>
      <c r="D581" s="12">
        <f>D582</f>
        <v>0</v>
      </c>
      <c r="E581" s="12">
        <f t="shared" si="250"/>
        <v>0</v>
      </c>
      <c r="F581" s="12">
        <f t="shared" si="250"/>
        <v>72.599999999999994</v>
      </c>
      <c r="G581" s="9">
        <v>0</v>
      </c>
      <c r="H581" s="9">
        <v>0</v>
      </c>
    </row>
    <row r="582" spans="2:8" ht="38.25" x14ac:dyDescent="0.2">
      <c r="B582" s="10" t="s">
        <v>752</v>
      </c>
      <c r="C582" s="13" t="s">
        <v>751</v>
      </c>
      <c r="D582" s="12">
        <v>0</v>
      </c>
      <c r="E582" s="12">
        <v>0</v>
      </c>
      <c r="F582" s="12">
        <v>72.599999999999994</v>
      </c>
      <c r="G582" s="9">
        <v>0</v>
      </c>
      <c r="H582" s="9">
        <v>0</v>
      </c>
    </row>
    <row r="583" spans="2:8" x14ac:dyDescent="0.2">
      <c r="B583" s="6" t="s">
        <v>753</v>
      </c>
      <c r="C583" s="7" t="s">
        <v>754</v>
      </c>
      <c r="D583" s="8">
        <f>D584+D599+D607+D612</f>
        <v>1910.4</v>
      </c>
      <c r="E583" s="8">
        <f t="shared" ref="E583:F583" si="251">E584+E599+E607+E612</f>
        <v>1910.4</v>
      </c>
      <c r="F583" s="8">
        <f t="shared" si="251"/>
        <v>5550.9000000000005</v>
      </c>
      <c r="G583" s="9">
        <f t="shared" ref="G583:G637" si="252">F583/D583</f>
        <v>2.9056218592964824</v>
      </c>
      <c r="H583" s="9">
        <f t="shared" ref="H583:H637" si="253">F583/E583</f>
        <v>2.9056218592964824</v>
      </c>
    </row>
    <row r="584" spans="2:8" ht="76.5" x14ac:dyDescent="0.2">
      <c r="B584" s="10" t="s">
        <v>755</v>
      </c>
      <c r="C584" s="11" t="s">
        <v>756</v>
      </c>
      <c r="D584" s="12">
        <f>D585+D591</f>
        <v>692</v>
      </c>
      <c r="E584" s="12">
        <f t="shared" ref="E584:F584" si="254">E585+E591</f>
        <v>692</v>
      </c>
      <c r="F584" s="12">
        <f t="shared" si="254"/>
        <v>3820.3</v>
      </c>
      <c r="G584" s="9">
        <f t="shared" si="252"/>
        <v>5.5206647398843938</v>
      </c>
      <c r="H584" s="9">
        <f t="shared" si="253"/>
        <v>5.5206647398843938</v>
      </c>
    </row>
    <row r="585" spans="2:8" ht="38.25" x14ac:dyDescent="0.2">
      <c r="B585" s="10" t="s">
        <v>757</v>
      </c>
      <c r="C585" s="11" t="s">
        <v>758</v>
      </c>
      <c r="D585" s="12">
        <f>SUM(D586:D590)</f>
        <v>402.9</v>
      </c>
      <c r="E585" s="12">
        <f t="shared" ref="E585:F585" si="255">SUM(E586:E590)</f>
        <v>402.9</v>
      </c>
      <c r="F585" s="12">
        <f t="shared" si="255"/>
        <v>621.9</v>
      </c>
      <c r="G585" s="9">
        <f t="shared" si="252"/>
        <v>1.5435591958302308</v>
      </c>
      <c r="H585" s="9">
        <f t="shared" si="253"/>
        <v>1.5435591958302308</v>
      </c>
    </row>
    <row r="586" spans="2:8" ht="38.25" x14ac:dyDescent="0.2">
      <c r="B586" s="10" t="s">
        <v>759</v>
      </c>
      <c r="C586" s="13" t="s">
        <v>758</v>
      </c>
      <c r="D586" s="12">
        <v>328.3</v>
      </c>
      <c r="E586" s="12">
        <v>328.3</v>
      </c>
      <c r="F586" s="12">
        <v>11.5</v>
      </c>
      <c r="G586" s="9">
        <f t="shared" si="252"/>
        <v>3.5028936947913494E-2</v>
      </c>
      <c r="H586" s="9">
        <f t="shared" si="253"/>
        <v>3.5028936947913494E-2</v>
      </c>
    </row>
    <row r="587" spans="2:8" ht="38.25" x14ac:dyDescent="0.2">
      <c r="B587" s="10" t="s">
        <v>760</v>
      </c>
      <c r="C587" s="13" t="s">
        <v>758</v>
      </c>
      <c r="D587" s="12">
        <v>47.8</v>
      </c>
      <c r="E587" s="12">
        <v>47.8</v>
      </c>
      <c r="F587" s="12">
        <v>49.1</v>
      </c>
      <c r="G587" s="9">
        <f t="shared" si="252"/>
        <v>1.0271966527196654</v>
      </c>
      <c r="H587" s="9">
        <f t="shared" si="253"/>
        <v>1.0271966527196654</v>
      </c>
    </row>
    <row r="588" spans="2:8" ht="38.25" x14ac:dyDescent="0.2">
      <c r="B588" s="10" t="s">
        <v>761</v>
      </c>
      <c r="C588" s="13" t="s">
        <v>758</v>
      </c>
      <c r="D588" s="12">
        <v>25.9</v>
      </c>
      <c r="E588" s="12">
        <v>25.9</v>
      </c>
      <c r="F588" s="12">
        <v>0</v>
      </c>
      <c r="G588" s="9">
        <f t="shared" si="252"/>
        <v>0</v>
      </c>
      <c r="H588" s="9">
        <f t="shared" si="253"/>
        <v>0</v>
      </c>
    </row>
    <row r="589" spans="2:8" ht="38.25" x14ac:dyDescent="0.2">
      <c r="B589" s="10" t="s">
        <v>762</v>
      </c>
      <c r="C589" s="13" t="s">
        <v>758</v>
      </c>
      <c r="D589" s="12">
        <v>0</v>
      </c>
      <c r="E589" s="12">
        <v>0</v>
      </c>
      <c r="F589" s="12">
        <v>543.4</v>
      </c>
      <c r="G589" s="9">
        <v>0</v>
      </c>
      <c r="H589" s="9">
        <v>0</v>
      </c>
    </row>
    <row r="590" spans="2:8" ht="38.25" x14ac:dyDescent="0.2">
      <c r="B590" s="10" t="s">
        <v>763</v>
      </c>
      <c r="C590" s="13" t="s">
        <v>758</v>
      </c>
      <c r="D590" s="12">
        <v>0.9</v>
      </c>
      <c r="E590" s="12">
        <v>0.9</v>
      </c>
      <c r="F590" s="12">
        <v>17.899999999999999</v>
      </c>
      <c r="G590" s="9">
        <f t="shared" si="252"/>
        <v>19.888888888888886</v>
      </c>
      <c r="H590" s="9">
        <f t="shared" si="253"/>
        <v>19.888888888888886</v>
      </c>
    </row>
    <row r="591" spans="2:8" ht="51" x14ac:dyDescent="0.2">
      <c r="B591" s="10" t="s">
        <v>764</v>
      </c>
      <c r="C591" s="11" t="s">
        <v>765</v>
      </c>
      <c r="D591" s="12">
        <f>SUM(D592:D598)</f>
        <v>289.10000000000002</v>
      </c>
      <c r="E591" s="12">
        <f>SUM(E592:E598)</f>
        <v>289.10000000000002</v>
      </c>
      <c r="F591" s="12">
        <f>SUM(F592:F598)</f>
        <v>3198.4</v>
      </c>
      <c r="G591" s="9">
        <f t="shared" si="252"/>
        <v>11.063299896229678</v>
      </c>
      <c r="H591" s="9">
        <f t="shared" si="253"/>
        <v>11.063299896229678</v>
      </c>
    </row>
    <row r="592" spans="2:8" ht="51" x14ac:dyDescent="0.2">
      <c r="B592" s="10" t="s">
        <v>918</v>
      </c>
      <c r="C592" s="13" t="s">
        <v>765</v>
      </c>
      <c r="D592" s="12">
        <v>0</v>
      </c>
      <c r="E592" s="12">
        <v>0</v>
      </c>
      <c r="F592" s="12">
        <v>1517.3</v>
      </c>
      <c r="G592" s="9">
        <v>0</v>
      </c>
      <c r="H592" s="9">
        <v>0</v>
      </c>
    </row>
    <row r="593" spans="2:8" ht="51" x14ac:dyDescent="0.2">
      <c r="B593" s="10" t="s">
        <v>766</v>
      </c>
      <c r="C593" s="13" t="s">
        <v>765</v>
      </c>
      <c r="D593" s="12">
        <v>0</v>
      </c>
      <c r="E593" s="12">
        <v>0</v>
      </c>
      <c r="F593" s="12">
        <v>468.1</v>
      </c>
      <c r="G593" s="9">
        <v>0</v>
      </c>
      <c r="H593" s="9">
        <v>0</v>
      </c>
    </row>
    <row r="594" spans="2:8" ht="51" x14ac:dyDescent="0.2">
      <c r="B594" s="10" t="s">
        <v>767</v>
      </c>
      <c r="C594" s="13" t="s">
        <v>765</v>
      </c>
      <c r="D594" s="12">
        <v>194.1</v>
      </c>
      <c r="E594" s="12">
        <v>194.1</v>
      </c>
      <c r="F594" s="12">
        <v>430.7</v>
      </c>
      <c r="G594" s="9">
        <f t="shared" si="252"/>
        <v>2.2189592993302423</v>
      </c>
      <c r="H594" s="9">
        <f t="shared" si="253"/>
        <v>2.2189592993302423</v>
      </c>
    </row>
    <row r="595" spans="2:8" ht="51" x14ac:dyDescent="0.2">
      <c r="B595" s="10" t="s">
        <v>919</v>
      </c>
      <c r="C595" s="13" t="s">
        <v>765</v>
      </c>
      <c r="D595" s="12">
        <v>0</v>
      </c>
      <c r="E595" s="12">
        <v>0</v>
      </c>
      <c r="F595" s="12">
        <v>327.3</v>
      </c>
      <c r="G595" s="9">
        <v>0</v>
      </c>
      <c r="H595" s="9">
        <v>0</v>
      </c>
    </row>
    <row r="596" spans="2:8" ht="51" x14ac:dyDescent="0.2">
      <c r="B596" s="10" t="s">
        <v>768</v>
      </c>
      <c r="C596" s="13" t="s">
        <v>765</v>
      </c>
      <c r="D596" s="12">
        <v>50</v>
      </c>
      <c r="E596" s="12">
        <v>50</v>
      </c>
      <c r="F596" s="12">
        <v>149.9</v>
      </c>
      <c r="G596" s="9">
        <f t="shared" si="252"/>
        <v>2.9980000000000002</v>
      </c>
      <c r="H596" s="9">
        <f t="shared" si="253"/>
        <v>2.9980000000000002</v>
      </c>
    </row>
    <row r="597" spans="2:8" ht="51" x14ac:dyDescent="0.2">
      <c r="B597" s="10" t="s">
        <v>769</v>
      </c>
      <c r="C597" s="13" t="s">
        <v>765</v>
      </c>
      <c r="D597" s="12">
        <v>0</v>
      </c>
      <c r="E597" s="12">
        <v>0</v>
      </c>
      <c r="F597" s="12">
        <v>32.9</v>
      </c>
      <c r="G597" s="9">
        <v>0</v>
      </c>
      <c r="H597" s="9">
        <v>0</v>
      </c>
    </row>
    <row r="598" spans="2:8" ht="51" x14ac:dyDescent="0.2">
      <c r="B598" s="10" t="s">
        <v>770</v>
      </c>
      <c r="C598" s="13" t="s">
        <v>765</v>
      </c>
      <c r="D598" s="12">
        <v>45</v>
      </c>
      <c r="E598" s="12">
        <v>45</v>
      </c>
      <c r="F598" s="12">
        <v>272.2</v>
      </c>
      <c r="G598" s="9">
        <f t="shared" si="252"/>
        <v>6.0488888888888885</v>
      </c>
      <c r="H598" s="9">
        <f t="shared" si="253"/>
        <v>6.0488888888888885</v>
      </c>
    </row>
    <row r="599" spans="2:8" ht="25.5" x14ac:dyDescent="0.2">
      <c r="B599" s="10" t="s">
        <v>771</v>
      </c>
      <c r="C599" s="11" t="s">
        <v>772</v>
      </c>
      <c r="D599" s="12">
        <f>D600+D605</f>
        <v>0</v>
      </c>
      <c r="E599" s="12">
        <f t="shared" ref="E599:F599" si="256">E600+E605</f>
        <v>0</v>
      </c>
      <c r="F599" s="12">
        <f t="shared" si="256"/>
        <v>837</v>
      </c>
      <c r="G599" s="9">
        <v>0</v>
      </c>
      <c r="H599" s="9">
        <v>0</v>
      </c>
    </row>
    <row r="600" spans="2:8" ht="127.5" x14ac:dyDescent="0.2">
      <c r="B600" s="10" t="s">
        <v>773</v>
      </c>
      <c r="C600" s="11" t="s">
        <v>774</v>
      </c>
      <c r="D600" s="12">
        <f>D601</f>
        <v>0</v>
      </c>
      <c r="E600" s="12">
        <f t="shared" ref="E600" si="257">E601</f>
        <v>0</v>
      </c>
      <c r="F600" s="12">
        <f>F601+F602+F603+F604</f>
        <v>446.29999999999995</v>
      </c>
      <c r="G600" s="9">
        <v>0</v>
      </c>
      <c r="H600" s="9">
        <v>0</v>
      </c>
    </row>
    <row r="601" spans="2:8" ht="127.5" x14ac:dyDescent="0.2">
      <c r="B601" s="10" t="s">
        <v>775</v>
      </c>
      <c r="C601" s="13" t="s">
        <v>774</v>
      </c>
      <c r="D601" s="12">
        <v>0</v>
      </c>
      <c r="E601" s="12">
        <v>0</v>
      </c>
      <c r="F601" s="12">
        <v>3.9</v>
      </c>
      <c r="G601" s="9">
        <v>0</v>
      </c>
      <c r="H601" s="9">
        <v>0</v>
      </c>
    </row>
    <row r="602" spans="2:8" ht="127.5" x14ac:dyDescent="0.2">
      <c r="B602" s="10" t="s">
        <v>938</v>
      </c>
      <c r="C602" s="13" t="s">
        <v>774</v>
      </c>
      <c r="D602" s="12">
        <v>0</v>
      </c>
      <c r="E602" s="12">
        <v>0</v>
      </c>
      <c r="F602" s="12">
        <v>419.2</v>
      </c>
      <c r="G602" s="9">
        <v>0</v>
      </c>
      <c r="H602" s="9">
        <v>0</v>
      </c>
    </row>
    <row r="603" spans="2:8" ht="127.5" x14ac:dyDescent="0.2">
      <c r="B603" s="10" t="s">
        <v>939</v>
      </c>
      <c r="C603" s="13" t="s">
        <v>774</v>
      </c>
      <c r="D603" s="12">
        <v>0</v>
      </c>
      <c r="E603" s="12">
        <v>0</v>
      </c>
      <c r="F603" s="12">
        <v>14</v>
      </c>
      <c r="G603" s="9">
        <v>0</v>
      </c>
      <c r="H603" s="9">
        <v>0</v>
      </c>
    </row>
    <row r="604" spans="2:8" ht="127.5" x14ac:dyDescent="0.2">
      <c r="B604" s="10" t="s">
        <v>940</v>
      </c>
      <c r="C604" s="13" t="s">
        <v>774</v>
      </c>
      <c r="D604" s="12">
        <v>0</v>
      </c>
      <c r="E604" s="12">
        <v>0</v>
      </c>
      <c r="F604" s="12">
        <v>9.1999999999999993</v>
      </c>
      <c r="G604" s="9">
        <v>0</v>
      </c>
      <c r="H604" s="9">
        <v>0</v>
      </c>
    </row>
    <row r="605" spans="2:8" ht="114.75" x14ac:dyDescent="0.2">
      <c r="B605" s="10" t="s">
        <v>869</v>
      </c>
      <c r="C605" s="15" t="s">
        <v>888</v>
      </c>
      <c r="D605" s="12">
        <f>D606</f>
        <v>0</v>
      </c>
      <c r="E605" s="12">
        <f t="shared" ref="E605:F605" si="258">E606</f>
        <v>0</v>
      </c>
      <c r="F605" s="12">
        <f t="shared" si="258"/>
        <v>390.7</v>
      </c>
      <c r="G605" s="9">
        <v>0</v>
      </c>
      <c r="H605" s="9">
        <v>0</v>
      </c>
    </row>
    <row r="606" spans="2:8" ht="114.75" x14ac:dyDescent="0.2">
      <c r="B606" s="10" t="s">
        <v>870</v>
      </c>
      <c r="C606" s="15" t="s">
        <v>888</v>
      </c>
      <c r="D606" s="12">
        <v>0</v>
      </c>
      <c r="E606" s="12">
        <v>0</v>
      </c>
      <c r="F606" s="12">
        <v>390.7</v>
      </c>
      <c r="G606" s="9">
        <v>0</v>
      </c>
      <c r="H606" s="9">
        <v>0</v>
      </c>
    </row>
    <row r="607" spans="2:8" ht="25.5" x14ac:dyDescent="0.2">
      <c r="B607" s="10" t="s">
        <v>776</v>
      </c>
      <c r="C607" s="11" t="s">
        <v>777</v>
      </c>
      <c r="D607" s="12">
        <f>D608</f>
        <v>852.3</v>
      </c>
      <c r="E607" s="12">
        <f t="shared" ref="E607" si="259">E608</f>
        <v>852.3</v>
      </c>
      <c r="F607" s="12">
        <f>F608</f>
        <v>320.8</v>
      </c>
      <c r="G607" s="9">
        <f t="shared" si="252"/>
        <v>0.37639328874809341</v>
      </c>
      <c r="H607" s="9">
        <f t="shared" si="253"/>
        <v>0.37639328874809341</v>
      </c>
    </row>
    <row r="608" spans="2:8" ht="38.25" x14ac:dyDescent="0.2">
      <c r="B608" s="10" t="s">
        <v>778</v>
      </c>
      <c r="C608" s="11" t="s">
        <v>779</v>
      </c>
      <c r="D608" s="12">
        <f>D609+D610+D611</f>
        <v>852.3</v>
      </c>
      <c r="E608" s="12">
        <f t="shared" ref="E608" si="260">E609+E610+E611</f>
        <v>852.3</v>
      </c>
      <c r="F608" s="12">
        <f>F609</f>
        <v>320.8</v>
      </c>
      <c r="G608" s="9">
        <f t="shared" si="252"/>
        <v>0.37639328874809341</v>
      </c>
      <c r="H608" s="9">
        <f t="shared" si="253"/>
        <v>0.37639328874809341</v>
      </c>
    </row>
    <row r="609" spans="2:8" ht="38.25" x14ac:dyDescent="0.2">
      <c r="B609" s="10" t="s">
        <v>780</v>
      </c>
      <c r="C609" s="13" t="s">
        <v>779</v>
      </c>
      <c r="D609" s="12">
        <v>634.1</v>
      </c>
      <c r="E609" s="12">
        <v>634.1</v>
      </c>
      <c r="F609" s="12">
        <v>320.8</v>
      </c>
      <c r="G609" s="9">
        <f t="shared" si="252"/>
        <v>0.50591389370761708</v>
      </c>
      <c r="H609" s="9">
        <f t="shared" si="253"/>
        <v>0.50591389370761708</v>
      </c>
    </row>
    <row r="610" spans="2:8" ht="38.25" x14ac:dyDescent="0.2">
      <c r="B610" s="10" t="s">
        <v>781</v>
      </c>
      <c r="C610" s="13" t="s">
        <v>779</v>
      </c>
      <c r="D610" s="12">
        <v>214.4</v>
      </c>
      <c r="E610" s="12">
        <v>214.4</v>
      </c>
      <c r="F610" s="12">
        <v>0</v>
      </c>
      <c r="G610" s="9">
        <f t="shared" si="252"/>
        <v>0</v>
      </c>
      <c r="H610" s="9">
        <f t="shared" si="253"/>
        <v>0</v>
      </c>
    </row>
    <row r="611" spans="2:8" ht="38.25" x14ac:dyDescent="0.2">
      <c r="B611" s="10" t="s">
        <v>782</v>
      </c>
      <c r="C611" s="13" t="s">
        <v>779</v>
      </c>
      <c r="D611" s="12">
        <v>3.8</v>
      </c>
      <c r="E611" s="12">
        <v>3.8</v>
      </c>
      <c r="F611" s="12">
        <v>0</v>
      </c>
      <c r="G611" s="9">
        <f t="shared" si="252"/>
        <v>0</v>
      </c>
      <c r="H611" s="9">
        <f t="shared" si="253"/>
        <v>0</v>
      </c>
    </row>
    <row r="612" spans="2:8" ht="51" x14ac:dyDescent="0.2">
      <c r="B612" s="10" t="s">
        <v>783</v>
      </c>
      <c r="C612" s="11" t="s">
        <v>784</v>
      </c>
      <c r="D612" s="12">
        <f>D613+D626</f>
        <v>366.1</v>
      </c>
      <c r="E612" s="12">
        <f>E613+E626</f>
        <v>366.1</v>
      </c>
      <c r="F612" s="12">
        <f>F613+F626</f>
        <v>572.79999999999995</v>
      </c>
      <c r="G612" s="9">
        <f t="shared" si="252"/>
        <v>1.5645998361103521</v>
      </c>
      <c r="H612" s="9">
        <f t="shared" si="253"/>
        <v>1.5645998361103521</v>
      </c>
    </row>
    <row r="613" spans="2:8" ht="51" x14ac:dyDescent="0.2">
      <c r="B613" s="10" t="s">
        <v>785</v>
      </c>
      <c r="C613" s="11" t="s">
        <v>786</v>
      </c>
      <c r="D613" s="12">
        <f>SUM(D614:D625)</f>
        <v>366.1</v>
      </c>
      <c r="E613" s="12">
        <f>SUM(E614:E625)</f>
        <v>366.1</v>
      </c>
      <c r="F613" s="12">
        <f>SUM(F614:F625)</f>
        <v>528.09999999999991</v>
      </c>
      <c r="G613" s="9">
        <f t="shared" si="252"/>
        <v>1.4425020486205951</v>
      </c>
      <c r="H613" s="9">
        <f t="shared" si="253"/>
        <v>1.4425020486205951</v>
      </c>
    </row>
    <row r="614" spans="2:8" ht="51" x14ac:dyDescent="0.2">
      <c r="B614" s="10" t="s">
        <v>876</v>
      </c>
      <c r="C614" s="13" t="s">
        <v>786</v>
      </c>
      <c r="D614" s="12">
        <v>0</v>
      </c>
      <c r="E614" s="12">
        <v>0</v>
      </c>
      <c r="F614" s="12">
        <v>19.2</v>
      </c>
      <c r="G614" s="9">
        <v>0</v>
      </c>
      <c r="H614" s="9">
        <v>0</v>
      </c>
    </row>
    <row r="615" spans="2:8" ht="51" x14ac:dyDescent="0.2">
      <c r="B615" s="10" t="s">
        <v>787</v>
      </c>
      <c r="C615" s="13" t="s">
        <v>786</v>
      </c>
      <c r="D615" s="12">
        <v>98</v>
      </c>
      <c r="E615" s="12">
        <v>98</v>
      </c>
      <c r="F615" s="12">
        <v>24</v>
      </c>
      <c r="G615" s="9">
        <f t="shared" si="252"/>
        <v>0.24489795918367346</v>
      </c>
      <c r="H615" s="9">
        <f t="shared" si="253"/>
        <v>0.24489795918367346</v>
      </c>
    </row>
    <row r="616" spans="2:8" ht="63.75" x14ac:dyDescent="0.2">
      <c r="B616" s="10" t="s">
        <v>941</v>
      </c>
      <c r="C616" s="13" t="s">
        <v>922</v>
      </c>
      <c r="D616" s="12">
        <v>0</v>
      </c>
      <c r="E616" s="12">
        <v>0</v>
      </c>
      <c r="F616" s="12">
        <v>24.3</v>
      </c>
      <c r="G616" s="9">
        <v>0</v>
      </c>
      <c r="H616" s="9">
        <v>0</v>
      </c>
    </row>
    <row r="617" spans="2:8" ht="51" x14ac:dyDescent="0.2">
      <c r="B617" s="10" t="s">
        <v>871</v>
      </c>
      <c r="C617" s="13" t="s">
        <v>786</v>
      </c>
      <c r="D617" s="12">
        <v>13.1</v>
      </c>
      <c r="E617" s="12">
        <v>13.1</v>
      </c>
      <c r="F617" s="12">
        <v>49.4</v>
      </c>
      <c r="G617" s="9">
        <f t="shared" si="252"/>
        <v>3.7709923664122136</v>
      </c>
      <c r="H617" s="9">
        <f t="shared" si="253"/>
        <v>3.7709923664122136</v>
      </c>
    </row>
    <row r="618" spans="2:8" ht="51" x14ac:dyDescent="0.2">
      <c r="B618" s="10" t="s">
        <v>920</v>
      </c>
      <c r="C618" s="13" t="s">
        <v>786</v>
      </c>
      <c r="D618" s="12">
        <v>10.5</v>
      </c>
      <c r="E618" s="12">
        <v>10.5</v>
      </c>
      <c r="F618" s="12">
        <v>158.1</v>
      </c>
      <c r="G618" s="9">
        <f t="shared" si="252"/>
        <v>15.057142857142857</v>
      </c>
      <c r="H618" s="9">
        <f t="shared" si="253"/>
        <v>15.057142857142857</v>
      </c>
    </row>
    <row r="619" spans="2:8" ht="51" x14ac:dyDescent="0.2">
      <c r="B619" s="10" t="s">
        <v>872</v>
      </c>
      <c r="C619" s="13" t="s">
        <v>786</v>
      </c>
      <c r="D619" s="12">
        <v>0</v>
      </c>
      <c r="E619" s="12">
        <v>0</v>
      </c>
      <c r="F619" s="12">
        <v>3.8</v>
      </c>
      <c r="G619" s="9">
        <v>0</v>
      </c>
      <c r="H619" s="9">
        <v>0</v>
      </c>
    </row>
    <row r="620" spans="2:8" ht="51" x14ac:dyDescent="0.2">
      <c r="B620" s="10" t="s">
        <v>873</v>
      </c>
      <c r="C620" s="13" t="s">
        <v>786</v>
      </c>
      <c r="D620" s="12">
        <v>0</v>
      </c>
      <c r="E620" s="12">
        <v>0</v>
      </c>
      <c r="F620" s="12">
        <v>-758</v>
      </c>
      <c r="G620" s="9">
        <v>0</v>
      </c>
      <c r="H620" s="9">
        <v>0</v>
      </c>
    </row>
    <row r="621" spans="2:8" ht="51" x14ac:dyDescent="0.2">
      <c r="B621" s="10" t="s">
        <v>788</v>
      </c>
      <c r="C621" s="13" t="s">
        <v>786</v>
      </c>
      <c r="D621" s="12">
        <v>4.5</v>
      </c>
      <c r="E621" s="12">
        <v>4.5</v>
      </c>
      <c r="F621" s="12">
        <v>0</v>
      </c>
      <c r="G621" s="9">
        <f t="shared" si="252"/>
        <v>0</v>
      </c>
      <c r="H621" s="9">
        <f t="shared" si="253"/>
        <v>0</v>
      </c>
    </row>
    <row r="622" spans="2:8" ht="63.75" x14ac:dyDescent="0.2">
      <c r="B622" s="10" t="s">
        <v>921</v>
      </c>
      <c r="C622" s="13" t="s">
        <v>922</v>
      </c>
      <c r="D622" s="12">
        <v>0</v>
      </c>
      <c r="E622" s="12">
        <v>0</v>
      </c>
      <c r="F622" s="12">
        <v>1</v>
      </c>
      <c r="G622" s="9">
        <v>0</v>
      </c>
      <c r="H622" s="9">
        <v>0</v>
      </c>
    </row>
    <row r="623" spans="2:8" ht="51" x14ac:dyDescent="0.2">
      <c r="B623" s="10" t="s">
        <v>874</v>
      </c>
      <c r="C623" s="13" t="s">
        <v>786</v>
      </c>
      <c r="D623" s="12">
        <v>0</v>
      </c>
      <c r="E623" s="12">
        <v>0</v>
      </c>
      <c r="F623" s="12">
        <v>755.3</v>
      </c>
      <c r="G623" s="9">
        <v>0</v>
      </c>
      <c r="H623" s="9">
        <v>0</v>
      </c>
    </row>
    <row r="624" spans="2:8" ht="51" x14ac:dyDescent="0.2">
      <c r="B624" s="10" t="s">
        <v>789</v>
      </c>
      <c r="C624" s="13" t="s">
        <v>786</v>
      </c>
      <c r="D624" s="12">
        <v>240</v>
      </c>
      <c r="E624" s="12">
        <v>240</v>
      </c>
      <c r="F624" s="12">
        <v>240</v>
      </c>
      <c r="G624" s="9">
        <f t="shared" si="252"/>
        <v>1</v>
      </c>
      <c r="H624" s="9">
        <f t="shared" si="253"/>
        <v>1</v>
      </c>
    </row>
    <row r="625" spans="2:8" ht="51" x14ac:dyDescent="0.2">
      <c r="B625" s="10" t="s">
        <v>875</v>
      </c>
      <c r="C625" s="13" t="s">
        <v>786</v>
      </c>
      <c r="D625" s="12">
        <v>0</v>
      </c>
      <c r="E625" s="12">
        <v>0</v>
      </c>
      <c r="F625" s="12">
        <v>11</v>
      </c>
      <c r="G625" s="9">
        <v>0</v>
      </c>
      <c r="H625" s="9">
        <v>0</v>
      </c>
    </row>
    <row r="626" spans="2:8" ht="51" x14ac:dyDescent="0.2">
      <c r="B626" s="10" t="s">
        <v>790</v>
      </c>
      <c r="C626" s="11" t="s">
        <v>791</v>
      </c>
      <c r="D626" s="12">
        <f>D627+D628</f>
        <v>0</v>
      </c>
      <c r="E626" s="12">
        <f t="shared" ref="E626:F626" si="261">E627+E628</f>
        <v>0</v>
      </c>
      <c r="F626" s="12">
        <f t="shared" si="261"/>
        <v>44.7</v>
      </c>
      <c r="G626" s="9">
        <v>0</v>
      </c>
      <c r="H626" s="9">
        <v>0</v>
      </c>
    </row>
    <row r="627" spans="2:8" ht="51" x14ac:dyDescent="0.2">
      <c r="B627" s="10" t="s">
        <v>877</v>
      </c>
      <c r="C627" s="11" t="s">
        <v>791</v>
      </c>
      <c r="D627" s="12">
        <v>0</v>
      </c>
      <c r="E627" s="12">
        <v>0</v>
      </c>
      <c r="F627" s="12">
        <v>35.700000000000003</v>
      </c>
      <c r="G627" s="9">
        <v>0</v>
      </c>
      <c r="H627" s="9">
        <v>0</v>
      </c>
    </row>
    <row r="628" spans="2:8" ht="51" x14ac:dyDescent="0.2">
      <c r="B628" s="10" t="s">
        <v>878</v>
      </c>
      <c r="C628" s="11" t="s">
        <v>791</v>
      </c>
      <c r="D628" s="12">
        <v>0</v>
      </c>
      <c r="E628" s="12">
        <v>0</v>
      </c>
      <c r="F628" s="12">
        <v>9</v>
      </c>
      <c r="G628" s="9">
        <v>0</v>
      </c>
      <c r="H628" s="9">
        <v>0</v>
      </c>
    </row>
    <row r="629" spans="2:8" x14ac:dyDescent="0.2">
      <c r="B629" s="6" t="s">
        <v>792</v>
      </c>
      <c r="C629" s="7" t="s">
        <v>793</v>
      </c>
      <c r="D629" s="8">
        <f>D630</f>
        <v>8219.2999999999993</v>
      </c>
      <c r="E629" s="8">
        <f t="shared" ref="E629:F629" si="262">E630</f>
        <v>8219.2999999999993</v>
      </c>
      <c r="F629" s="8">
        <f t="shared" si="262"/>
        <v>10699.5</v>
      </c>
      <c r="G629" s="9">
        <f t="shared" si="252"/>
        <v>1.3017531906610054</v>
      </c>
      <c r="H629" s="9">
        <f t="shared" si="253"/>
        <v>1.3017531906610054</v>
      </c>
    </row>
    <row r="630" spans="2:8" ht="25.5" x14ac:dyDescent="0.2">
      <c r="B630" s="10" t="s">
        <v>794</v>
      </c>
      <c r="C630" s="11" t="s">
        <v>795</v>
      </c>
      <c r="D630" s="12">
        <f>D631</f>
        <v>8219.2999999999993</v>
      </c>
      <c r="E630" s="12">
        <f t="shared" ref="E630:F630" si="263">E631</f>
        <v>8219.2999999999993</v>
      </c>
      <c r="F630" s="12">
        <f t="shared" si="263"/>
        <v>10699.5</v>
      </c>
      <c r="G630" s="9">
        <f t="shared" si="252"/>
        <v>1.3017531906610054</v>
      </c>
      <c r="H630" s="9">
        <f t="shared" si="253"/>
        <v>1.3017531906610054</v>
      </c>
    </row>
    <row r="631" spans="2:8" ht="51" x14ac:dyDescent="0.2">
      <c r="B631" s="10" t="s">
        <v>796</v>
      </c>
      <c r="C631" s="11" t="s">
        <v>797</v>
      </c>
      <c r="D631" s="12">
        <f>D633</f>
        <v>8219.2999999999993</v>
      </c>
      <c r="E631" s="12">
        <f t="shared" ref="E631" si="264">E633</f>
        <v>8219.2999999999993</v>
      </c>
      <c r="F631" s="12">
        <f>F633+F632</f>
        <v>10699.5</v>
      </c>
      <c r="G631" s="9">
        <f t="shared" si="252"/>
        <v>1.3017531906610054</v>
      </c>
      <c r="H631" s="9">
        <f t="shared" si="253"/>
        <v>1.3017531906610054</v>
      </c>
    </row>
    <row r="632" spans="2:8" ht="51" x14ac:dyDescent="0.2">
      <c r="B632" s="10" t="s">
        <v>942</v>
      </c>
      <c r="C632" s="13" t="s">
        <v>943</v>
      </c>
      <c r="D632" s="12">
        <v>0</v>
      </c>
      <c r="E632" s="12">
        <v>0</v>
      </c>
      <c r="F632" s="12">
        <v>1154.7</v>
      </c>
      <c r="G632" s="9">
        <v>0</v>
      </c>
      <c r="H632" s="9">
        <v>0</v>
      </c>
    </row>
    <row r="633" spans="2:8" ht="51" x14ac:dyDescent="0.2">
      <c r="B633" s="10" t="s">
        <v>798</v>
      </c>
      <c r="C633" s="13" t="s">
        <v>797</v>
      </c>
      <c r="D633" s="12">
        <v>8219.2999999999993</v>
      </c>
      <c r="E633" s="12">
        <v>8219.2999999999993</v>
      </c>
      <c r="F633" s="12">
        <v>9544.7999999999993</v>
      </c>
      <c r="G633" s="9">
        <f t="shared" si="252"/>
        <v>1.1612667745428442</v>
      </c>
      <c r="H633" s="9">
        <f t="shared" si="253"/>
        <v>1.1612667745428442</v>
      </c>
    </row>
    <row r="634" spans="2:8" ht="89.25" x14ac:dyDescent="0.2">
      <c r="B634" s="6" t="s">
        <v>799</v>
      </c>
      <c r="C634" s="7" t="s">
        <v>800</v>
      </c>
      <c r="D634" s="8">
        <f>D635</f>
        <v>593806</v>
      </c>
      <c r="E634" s="8">
        <f t="shared" ref="E634:F634" si="265">E635</f>
        <v>593806</v>
      </c>
      <c r="F634" s="8">
        <f t="shared" si="265"/>
        <v>452385.7</v>
      </c>
      <c r="G634" s="9">
        <f t="shared" si="252"/>
        <v>0.76184090426839746</v>
      </c>
      <c r="H634" s="9">
        <f t="shared" si="253"/>
        <v>0.76184090426839746</v>
      </c>
    </row>
    <row r="635" spans="2:8" ht="89.25" x14ac:dyDescent="0.2">
      <c r="B635" s="10" t="s">
        <v>799</v>
      </c>
      <c r="C635" s="13" t="s">
        <v>800</v>
      </c>
      <c r="D635" s="12">
        <f>D636</f>
        <v>593806</v>
      </c>
      <c r="E635" s="12">
        <f t="shared" ref="E635:F635" si="266">E636</f>
        <v>593806</v>
      </c>
      <c r="F635" s="12">
        <f t="shared" si="266"/>
        <v>452385.7</v>
      </c>
      <c r="G635" s="9">
        <f t="shared" si="252"/>
        <v>0.76184090426839746</v>
      </c>
      <c r="H635" s="9">
        <f t="shared" si="253"/>
        <v>0.76184090426839746</v>
      </c>
    </row>
    <row r="636" spans="2:8" ht="89.25" x14ac:dyDescent="0.2">
      <c r="B636" s="10" t="s">
        <v>801</v>
      </c>
      <c r="C636" s="13" t="s">
        <v>800</v>
      </c>
      <c r="D636" s="12">
        <v>593806</v>
      </c>
      <c r="E636" s="12">
        <v>593806</v>
      </c>
      <c r="F636" s="12">
        <v>452385.7</v>
      </c>
      <c r="G636" s="9">
        <f t="shared" si="252"/>
        <v>0.76184090426839746</v>
      </c>
      <c r="H636" s="9">
        <f t="shared" si="253"/>
        <v>0.76184090426839746</v>
      </c>
    </row>
    <row r="637" spans="2:8" x14ac:dyDescent="0.2">
      <c r="B637" s="6" t="s">
        <v>802</v>
      </c>
      <c r="C637" s="7" t="s">
        <v>803</v>
      </c>
      <c r="D637" s="8">
        <f>D638+D654</f>
        <v>117.4</v>
      </c>
      <c r="E637" s="8">
        <f>E638+E654</f>
        <v>117.4</v>
      </c>
      <c r="F637" s="8">
        <f>F638+F654</f>
        <v>3561.4</v>
      </c>
      <c r="G637" s="9">
        <f t="shared" si="252"/>
        <v>30.335604770017035</v>
      </c>
      <c r="H637" s="9">
        <f t="shared" si="253"/>
        <v>30.335604770017035</v>
      </c>
    </row>
    <row r="638" spans="2:8" x14ac:dyDescent="0.2">
      <c r="B638" s="6" t="s">
        <v>804</v>
      </c>
      <c r="C638" s="7" t="s">
        <v>805</v>
      </c>
      <c r="D638" s="8">
        <f>D639</f>
        <v>0</v>
      </c>
      <c r="E638" s="8">
        <f t="shared" ref="E638:F638" si="267">E639</f>
        <v>0</v>
      </c>
      <c r="F638" s="8">
        <f t="shared" si="267"/>
        <v>2767.4</v>
      </c>
      <c r="G638" s="9">
        <v>0</v>
      </c>
      <c r="H638" s="9">
        <v>0</v>
      </c>
    </row>
    <row r="639" spans="2:8" ht="25.5" x14ac:dyDescent="0.2">
      <c r="B639" s="10" t="s">
        <v>806</v>
      </c>
      <c r="C639" s="11" t="s">
        <v>807</v>
      </c>
      <c r="D639" s="12">
        <f>SUM(D640:D653)</f>
        <v>0</v>
      </c>
      <c r="E639" s="12">
        <f>SUM(E640:E653)</f>
        <v>0</v>
      </c>
      <c r="F639" s="12">
        <f>SUM(F640:F653)</f>
        <v>2767.4</v>
      </c>
      <c r="G639" s="9">
        <v>0</v>
      </c>
      <c r="H639" s="9">
        <v>0</v>
      </c>
    </row>
    <row r="640" spans="2:8" ht="25.5" x14ac:dyDescent="0.2">
      <c r="B640" s="10" t="s">
        <v>808</v>
      </c>
      <c r="C640" s="13" t="s">
        <v>807</v>
      </c>
      <c r="D640" s="12">
        <v>0</v>
      </c>
      <c r="E640" s="12">
        <v>0</v>
      </c>
      <c r="F640" s="12">
        <v>0.2</v>
      </c>
      <c r="G640" s="9">
        <v>0</v>
      </c>
      <c r="H640" s="9">
        <v>0</v>
      </c>
    </row>
    <row r="641" spans="2:8" ht="25.5" x14ac:dyDescent="0.2">
      <c r="B641" s="10" t="s">
        <v>809</v>
      </c>
      <c r="C641" s="13" t="s">
        <v>807</v>
      </c>
      <c r="D641" s="12">
        <v>0</v>
      </c>
      <c r="E641" s="12">
        <v>0</v>
      </c>
      <c r="F641" s="12">
        <v>200.4</v>
      </c>
      <c r="G641" s="9">
        <v>0</v>
      </c>
      <c r="H641" s="9">
        <v>0</v>
      </c>
    </row>
    <row r="642" spans="2:8" ht="25.5" x14ac:dyDescent="0.2">
      <c r="B642" s="10" t="s">
        <v>810</v>
      </c>
      <c r="C642" s="13" t="s">
        <v>807</v>
      </c>
      <c r="D642" s="12">
        <v>0</v>
      </c>
      <c r="E642" s="12">
        <v>0</v>
      </c>
      <c r="F642" s="12">
        <v>-26</v>
      </c>
      <c r="G642" s="9">
        <v>0</v>
      </c>
      <c r="H642" s="9">
        <v>0</v>
      </c>
    </row>
    <row r="643" spans="2:8" ht="25.5" x14ac:dyDescent="0.2">
      <c r="B643" s="10" t="s">
        <v>811</v>
      </c>
      <c r="C643" s="13" t="s">
        <v>807</v>
      </c>
      <c r="D643" s="12">
        <v>0</v>
      </c>
      <c r="E643" s="12">
        <v>0</v>
      </c>
      <c r="F643" s="12">
        <v>-775.2</v>
      </c>
      <c r="G643" s="9">
        <v>0</v>
      </c>
      <c r="H643" s="9">
        <v>0</v>
      </c>
    </row>
    <row r="644" spans="2:8" ht="25.5" x14ac:dyDescent="0.2">
      <c r="B644" s="10" t="s">
        <v>944</v>
      </c>
      <c r="C644" s="13" t="s">
        <v>807</v>
      </c>
      <c r="D644" s="12">
        <v>0</v>
      </c>
      <c r="E644" s="12">
        <v>0</v>
      </c>
      <c r="F644" s="12">
        <v>15</v>
      </c>
      <c r="G644" s="9">
        <v>0</v>
      </c>
      <c r="H644" s="9">
        <v>0</v>
      </c>
    </row>
    <row r="645" spans="2:8" ht="25.5" x14ac:dyDescent="0.2">
      <c r="B645" s="10" t="s">
        <v>812</v>
      </c>
      <c r="C645" s="13" t="s">
        <v>807</v>
      </c>
      <c r="D645" s="12">
        <v>0</v>
      </c>
      <c r="E645" s="12">
        <v>0</v>
      </c>
      <c r="F645" s="12">
        <v>-5.9</v>
      </c>
      <c r="G645" s="9">
        <v>0</v>
      </c>
      <c r="H645" s="9">
        <v>0</v>
      </c>
    </row>
    <row r="646" spans="2:8" ht="25.5" x14ac:dyDescent="0.2">
      <c r="B646" s="10" t="s">
        <v>813</v>
      </c>
      <c r="C646" s="13" t="s">
        <v>807</v>
      </c>
      <c r="D646" s="12">
        <v>0</v>
      </c>
      <c r="E646" s="12">
        <v>0</v>
      </c>
      <c r="F646" s="12">
        <v>-380.4</v>
      </c>
      <c r="G646" s="9">
        <v>0</v>
      </c>
      <c r="H646" s="9">
        <v>0</v>
      </c>
    </row>
    <row r="647" spans="2:8" ht="25.5" x14ac:dyDescent="0.2">
      <c r="B647" s="10" t="s">
        <v>814</v>
      </c>
      <c r="C647" s="13" t="s">
        <v>807</v>
      </c>
      <c r="D647" s="12">
        <v>0</v>
      </c>
      <c r="E647" s="12">
        <v>0</v>
      </c>
      <c r="F647" s="12">
        <v>-40.799999999999997</v>
      </c>
      <c r="G647" s="9">
        <v>0</v>
      </c>
      <c r="H647" s="9">
        <v>0</v>
      </c>
    </row>
    <row r="648" spans="2:8" ht="25.5" x14ac:dyDescent="0.2">
      <c r="B648" s="10" t="s">
        <v>815</v>
      </c>
      <c r="C648" s="13" t="s">
        <v>807</v>
      </c>
      <c r="D648" s="12">
        <v>0</v>
      </c>
      <c r="E648" s="12">
        <v>0</v>
      </c>
      <c r="F648" s="12">
        <v>-43.6</v>
      </c>
      <c r="G648" s="9">
        <v>0</v>
      </c>
      <c r="H648" s="9">
        <v>0</v>
      </c>
    </row>
    <row r="649" spans="2:8" ht="25.5" x14ac:dyDescent="0.2">
      <c r="B649" s="10" t="s">
        <v>816</v>
      </c>
      <c r="C649" s="13" t="s">
        <v>807</v>
      </c>
      <c r="D649" s="12">
        <v>0</v>
      </c>
      <c r="E649" s="12">
        <v>0</v>
      </c>
      <c r="F649" s="12">
        <v>3823.3</v>
      </c>
      <c r="G649" s="9">
        <v>0</v>
      </c>
      <c r="H649" s="9">
        <v>0</v>
      </c>
    </row>
    <row r="650" spans="2:8" ht="25.5" x14ac:dyDescent="0.2">
      <c r="B650" s="10" t="s">
        <v>945</v>
      </c>
      <c r="C650" s="13" t="s">
        <v>807</v>
      </c>
      <c r="D650" s="12">
        <v>0</v>
      </c>
      <c r="E650" s="12">
        <v>0</v>
      </c>
      <c r="F650" s="12">
        <v>0.4</v>
      </c>
      <c r="G650" s="9">
        <v>0</v>
      </c>
      <c r="H650" s="9">
        <v>0</v>
      </c>
    </row>
    <row r="651" spans="2:8" ht="25.5" x14ac:dyDescent="0.2">
      <c r="B651" s="10" t="s">
        <v>923</v>
      </c>
      <c r="C651" s="13" t="s">
        <v>807</v>
      </c>
      <c r="D651" s="12">
        <v>0</v>
      </c>
      <c r="E651" s="12">
        <v>0</v>
      </c>
      <c r="F651" s="12">
        <v>0</v>
      </c>
      <c r="G651" s="9">
        <v>0</v>
      </c>
      <c r="H651" s="9">
        <v>0</v>
      </c>
    </row>
    <row r="652" spans="2:8" ht="25.5" x14ac:dyDescent="0.2">
      <c r="B652" s="10" t="s">
        <v>924</v>
      </c>
      <c r="C652" s="13" t="s">
        <v>807</v>
      </c>
      <c r="D652" s="12">
        <v>0</v>
      </c>
      <c r="E652" s="12">
        <v>0</v>
      </c>
      <c r="F652" s="12">
        <v>0</v>
      </c>
      <c r="G652" s="9">
        <v>0</v>
      </c>
      <c r="H652" s="9">
        <v>0</v>
      </c>
    </row>
    <row r="653" spans="2:8" ht="25.5" x14ac:dyDescent="0.2">
      <c r="B653" s="10" t="s">
        <v>925</v>
      </c>
      <c r="C653" s="13" t="s">
        <v>807</v>
      </c>
      <c r="D653" s="12">
        <v>0</v>
      </c>
      <c r="E653" s="12">
        <v>0</v>
      </c>
      <c r="F653" s="12">
        <v>0</v>
      </c>
      <c r="G653" s="9">
        <v>0</v>
      </c>
      <c r="H653" s="9">
        <v>0</v>
      </c>
    </row>
    <row r="654" spans="2:8" x14ac:dyDescent="0.2">
      <c r="B654" s="6" t="s">
        <v>817</v>
      </c>
      <c r="C654" s="7" t="s">
        <v>818</v>
      </c>
      <c r="D654" s="8">
        <f>D655</f>
        <v>117.4</v>
      </c>
      <c r="E654" s="8">
        <f t="shared" ref="E654:F654" si="268">E655</f>
        <v>117.4</v>
      </c>
      <c r="F654" s="8">
        <f t="shared" si="268"/>
        <v>794</v>
      </c>
      <c r="G654" s="9">
        <f t="shared" ref="G654:G710" si="269">F654/D654</f>
        <v>6.7632027257240201</v>
      </c>
      <c r="H654" s="9">
        <f t="shared" ref="H654:H710" si="270">F654/E654</f>
        <v>6.7632027257240201</v>
      </c>
    </row>
    <row r="655" spans="2:8" x14ac:dyDescent="0.2">
      <c r="B655" s="10" t="s">
        <v>819</v>
      </c>
      <c r="C655" s="11" t="s">
        <v>820</v>
      </c>
      <c r="D655" s="12">
        <f>D657+D658</f>
        <v>117.4</v>
      </c>
      <c r="E655" s="12">
        <f t="shared" ref="E655" si="271">E657+E658</f>
        <v>117.4</v>
      </c>
      <c r="F655" s="12">
        <f>F657+F658+F659+F660+F656+F661</f>
        <v>794</v>
      </c>
      <c r="G655" s="9">
        <f t="shared" si="269"/>
        <v>6.7632027257240201</v>
      </c>
      <c r="H655" s="9">
        <f t="shared" si="270"/>
        <v>6.7632027257240201</v>
      </c>
    </row>
    <row r="656" spans="2:8" x14ac:dyDescent="0.2">
      <c r="B656" s="10" t="s">
        <v>947</v>
      </c>
      <c r="C656" s="13" t="s">
        <v>820</v>
      </c>
      <c r="D656" s="12">
        <v>0</v>
      </c>
      <c r="E656" s="12">
        <v>0</v>
      </c>
      <c r="F656" s="12">
        <v>323</v>
      </c>
      <c r="G656" s="9">
        <v>0</v>
      </c>
      <c r="H656" s="9">
        <v>0</v>
      </c>
    </row>
    <row r="657" spans="2:8" x14ac:dyDescent="0.2">
      <c r="B657" s="10" t="s">
        <v>821</v>
      </c>
      <c r="C657" s="13" t="s">
        <v>820</v>
      </c>
      <c r="D657" s="12">
        <v>0.4</v>
      </c>
      <c r="E657" s="12">
        <v>0.4</v>
      </c>
      <c r="F657" s="12">
        <v>0</v>
      </c>
      <c r="G657" s="9">
        <f t="shared" si="269"/>
        <v>0</v>
      </c>
      <c r="H657" s="9">
        <f t="shared" si="270"/>
        <v>0</v>
      </c>
    </row>
    <row r="658" spans="2:8" x14ac:dyDescent="0.2">
      <c r="B658" s="17" t="s">
        <v>822</v>
      </c>
      <c r="C658" s="13" t="s">
        <v>820</v>
      </c>
      <c r="D658" s="18">
        <v>117</v>
      </c>
      <c r="E658" s="18">
        <v>117</v>
      </c>
      <c r="F658" s="18">
        <v>432.2</v>
      </c>
      <c r="G658" s="9">
        <f t="shared" si="269"/>
        <v>3.6940170940170938</v>
      </c>
      <c r="H658" s="9">
        <f t="shared" si="270"/>
        <v>3.6940170940170938</v>
      </c>
    </row>
    <row r="659" spans="2:8" x14ac:dyDescent="0.2">
      <c r="B659" s="19" t="s">
        <v>926</v>
      </c>
      <c r="C659" s="20" t="s">
        <v>820</v>
      </c>
      <c r="D659" s="21">
        <v>0</v>
      </c>
      <c r="E659" s="21">
        <v>0</v>
      </c>
      <c r="F659" s="21">
        <v>29.6</v>
      </c>
      <c r="G659" s="9">
        <v>0</v>
      </c>
      <c r="H659" s="9">
        <v>0</v>
      </c>
    </row>
    <row r="660" spans="2:8" x14ac:dyDescent="0.2">
      <c r="B660" s="19" t="s">
        <v>927</v>
      </c>
      <c r="C660" s="20" t="s">
        <v>820</v>
      </c>
      <c r="D660" s="21">
        <v>0</v>
      </c>
      <c r="E660" s="21">
        <v>0</v>
      </c>
      <c r="F660" s="21">
        <v>3</v>
      </c>
      <c r="G660" s="9">
        <v>0</v>
      </c>
      <c r="H660" s="9">
        <v>0</v>
      </c>
    </row>
    <row r="661" spans="2:8" x14ac:dyDescent="0.2">
      <c r="B661" s="19" t="s">
        <v>946</v>
      </c>
      <c r="C661" s="20" t="s">
        <v>820</v>
      </c>
      <c r="D661" s="21">
        <v>0</v>
      </c>
      <c r="E661" s="21">
        <v>0</v>
      </c>
      <c r="F661" s="21">
        <v>6.2</v>
      </c>
      <c r="G661" s="9">
        <v>0</v>
      </c>
      <c r="H661" s="9">
        <v>0</v>
      </c>
    </row>
    <row r="662" spans="2:8" s="14" customFormat="1" x14ac:dyDescent="0.2">
      <c r="B662" s="22" t="s">
        <v>951</v>
      </c>
      <c r="C662" s="23" t="s">
        <v>1210</v>
      </c>
      <c r="D662" s="24">
        <v>49614864.097429998</v>
      </c>
      <c r="E662" s="24">
        <v>47548688.197829999</v>
      </c>
      <c r="F662" s="24">
        <v>46365020.021499999</v>
      </c>
      <c r="G662" s="9">
        <f t="shared" si="269"/>
        <v>0.93449857950737913</v>
      </c>
      <c r="H662" s="9">
        <f t="shared" si="270"/>
        <v>0.97510618649656</v>
      </c>
    </row>
    <row r="663" spans="2:8" s="14" customFormat="1" ht="25.5" x14ac:dyDescent="0.2">
      <c r="B663" s="22" t="s">
        <v>952</v>
      </c>
      <c r="C663" s="23" t="s">
        <v>1211</v>
      </c>
      <c r="D663" s="24">
        <v>46092979.213710003</v>
      </c>
      <c r="E663" s="24">
        <v>43987051.75891</v>
      </c>
      <c r="F663" s="24">
        <v>43359890.740950003</v>
      </c>
      <c r="G663" s="9">
        <f t="shared" si="269"/>
        <v>0.94070488565974353</v>
      </c>
      <c r="H663" s="9">
        <f t="shared" si="270"/>
        <v>0.98574214472482891</v>
      </c>
    </row>
    <row r="664" spans="2:8" s="14" customFormat="1" x14ac:dyDescent="0.2">
      <c r="B664" s="22" t="s">
        <v>953</v>
      </c>
      <c r="C664" s="23" t="s">
        <v>1212</v>
      </c>
      <c r="D664" s="24">
        <v>7451517.5999999996</v>
      </c>
      <c r="E664" s="24">
        <v>7694485.9000000004</v>
      </c>
      <c r="F664" s="24">
        <v>7694485.9000000004</v>
      </c>
      <c r="G664" s="9">
        <f t="shared" si="269"/>
        <v>1.0326065525229384</v>
      </c>
      <c r="H664" s="9">
        <f t="shared" si="270"/>
        <v>1</v>
      </c>
    </row>
    <row r="665" spans="2:8" ht="25.5" x14ac:dyDescent="0.2">
      <c r="B665" s="19" t="s">
        <v>954</v>
      </c>
      <c r="C665" s="20" t="s">
        <v>1213</v>
      </c>
      <c r="D665" s="21">
        <v>4803638.5999999996</v>
      </c>
      <c r="E665" s="21">
        <v>4803638.5999999996</v>
      </c>
      <c r="F665" s="21">
        <v>4803638.5999999996</v>
      </c>
      <c r="G665" s="9">
        <f t="shared" si="269"/>
        <v>1</v>
      </c>
      <c r="H665" s="9">
        <f t="shared" si="270"/>
        <v>1</v>
      </c>
    </row>
    <row r="666" spans="2:8" ht="38.25" x14ac:dyDescent="0.2">
      <c r="B666" s="19" t="s">
        <v>955</v>
      </c>
      <c r="C666" s="20" t="s">
        <v>1214</v>
      </c>
      <c r="D666" s="21">
        <v>2647879</v>
      </c>
      <c r="E666" s="21">
        <v>2647879</v>
      </c>
      <c r="F666" s="21">
        <v>2647879</v>
      </c>
      <c r="G666" s="9">
        <f t="shared" si="269"/>
        <v>1</v>
      </c>
      <c r="H666" s="9">
        <f t="shared" si="270"/>
        <v>1</v>
      </c>
    </row>
    <row r="667" spans="2:8" ht="25.5" x14ac:dyDescent="0.2">
      <c r="B667" s="19" t="s">
        <v>956</v>
      </c>
      <c r="C667" s="20" t="s">
        <v>1215</v>
      </c>
      <c r="D667" s="21">
        <v>0</v>
      </c>
      <c r="E667" s="21">
        <v>42500</v>
      </c>
      <c r="F667" s="21">
        <v>42500</v>
      </c>
      <c r="G667" s="9">
        <v>0</v>
      </c>
      <c r="H667" s="9">
        <f t="shared" si="270"/>
        <v>1</v>
      </c>
    </row>
    <row r="668" spans="2:8" ht="38.25" x14ac:dyDescent="0.2">
      <c r="B668" s="19" t="s">
        <v>957</v>
      </c>
      <c r="C668" s="20" t="s">
        <v>1216</v>
      </c>
      <c r="D668" s="21">
        <v>0</v>
      </c>
      <c r="E668" s="21">
        <v>200468.3</v>
      </c>
      <c r="F668" s="21">
        <v>200468.3</v>
      </c>
      <c r="G668" s="9">
        <v>0</v>
      </c>
      <c r="H668" s="9">
        <f t="shared" si="270"/>
        <v>1</v>
      </c>
    </row>
    <row r="669" spans="2:8" ht="25.5" x14ac:dyDescent="0.2">
      <c r="B669" s="19" t="s">
        <v>958</v>
      </c>
      <c r="C669" s="20" t="s">
        <v>1217</v>
      </c>
      <c r="D669" s="21">
        <v>27136842.24171</v>
      </c>
      <c r="E669" s="21">
        <v>24591377.575619999</v>
      </c>
      <c r="F669" s="21">
        <v>24233179.131299999</v>
      </c>
      <c r="G669" s="9">
        <f t="shared" si="269"/>
        <v>0.89299922649264629</v>
      </c>
      <c r="H669" s="9">
        <f t="shared" si="270"/>
        <v>0.98543398216637035</v>
      </c>
    </row>
    <row r="670" spans="2:8" ht="76.5" x14ac:dyDescent="0.2">
      <c r="B670" s="19" t="s">
        <v>959</v>
      </c>
      <c r="C670" s="20" t="s">
        <v>1218</v>
      </c>
      <c r="D670" s="21">
        <v>4030.1</v>
      </c>
      <c r="E670" s="21">
        <v>4030.1</v>
      </c>
      <c r="F670" s="21">
        <v>4030.1</v>
      </c>
      <c r="G670" s="9">
        <f t="shared" si="269"/>
        <v>1</v>
      </c>
      <c r="H670" s="9">
        <f t="shared" si="270"/>
        <v>1</v>
      </c>
    </row>
    <row r="671" spans="2:8" ht="25.5" x14ac:dyDescent="0.2">
      <c r="B671" s="19" t="s">
        <v>960</v>
      </c>
      <c r="C671" s="20" t="s">
        <v>1219</v>
      </c>
      <c r="D671" s="21">
        <v>4028450.1</v>
      </c>
      <c r="E671" s="21">
        <v>3054018.1</v>
      </c>
      <c r="F671" s="21">
        <v>3041036.9385300004</v>
      </c>
      <c r="G671" s="9">
        <f t="shared" si="269"/>
        <v>0.75489006020702609</v>
      </c>
      <c r="H671" s="9">
        <f t="shared" si="270"/>
        <v>0.99574948116057349</v>
      </c>
    </row>
    <row r="672" spans="2:8" ht="51" x14ac:dyDescent="0.2">
      <c r="B672" s="19" t="s">
        <v>961</v>
      </c>
      <c r="C672" s="20" t="s">
        <v>1220</v>
      </c>
      <c r="D672" s="21">
        <v>297463.09999999998</v>
      </c>
      <c r="E672" s="21">
        <v>297463.09999999998</v>
      </c>
      <c r="F672" s="21">
        <v>297463.07656000002</v>
      </c>
      <c r="G672" s="9">
        <f t="shared" si="269"/>
        <v>0.99999992120031034</v>
      </c>
      <c r="H672" s="9">
        <f t="shared" si="270"/>
        <v>0.99999992120031034</v>
      </c>
    </row>
    <row r="673" spans="2:8" ht="38.25" x14ac:dyDescent="0.2">
      <c r="B673" s="19" t="s">
        <v>962</v>
      </c>
      <c r="C673" s="20" t="s">
        <v>1221</v>
      </c>
      <c r="D673" s="21">
        <v>1664243.3</v>
      </c>
      <c r="E673" s="21">
        <v>1244876.3999999999</v>
      </c>
      <c r="F673" s="21">
        <v>1239040.35008</v>
      </c>
      <c r="G673" s="9">
        <f t="shared" si="269"/>
        <v>0.74450673773480114</v>
      </c>
      <c r="H673" s="9">
        <f t="shared" si="270"/>
        <v>0.99531194428619585</v>
      </c>
    </row>
    <row r="674" spans="2:8" ht="63.75" x14ac:dyDescent="0.2">
      <c r="B674" s="19" t="s">
        <v>963</v>
      </c>
      <c r="C674" s="20" t="s">
        <v>1222</v>
      </c>
      <c r="D674" s="21">
        <v>4446</v>
      </c>
      <c r="E674" s="21">
        <v>4446</v>
      </c>
      <c r="F674" s="21">
        <v>4446</v>
      </c>
      <c r="G674" s="9">
        <f t="shared" si="269"/>
        <v>1</v>
      </c>
      <c r="H674" s="9">
        <f t="shared" si="270"/>
        <v>1</v>
      </c>
    </row>
    <row r="675" spans="2:8" ht="38.25" x14ac:dyDescent="0.2">
      <c r="B675" s="19" t="s">
        <v>964</v>
      </c>
      <c r="C675" s="20" t="s">
        <v>1223</v>
      </c>
      <c r="D675" s="21">
        <v>262142.1</v>
      </c>
      <c r="E675" s="21">
        <v>262142.1</v>
      </c>
      <c r="F675" s="21">
        <v>262142.1</v>
      </c>
      <c r="G675" s="9">
        <f t="shared" si="269"/>
        <v>1</v>
      </c>
      <c r="H675" s="9">
        <f t="shared" si="270"/>
        <v>1</v>
      </c>
    </row>
    <row r="676" spans="2:8" ht="25.5" x14ac:dyDescent="0.2">
      <c r="B676" s="19" t="s">
        <v>965</v>
      </c>
      <c r="C676" s="20" t="s">
        <v>1224</v>
      </c>
      <c r="D676" s="21">
        <v>3919325.1</v>
      </c>
      <c r="E676" s="21">
        <v>3365665.8</v>
      </c>
      <c r="F676" s="21">
        <v>3337200.9386300002</v>
      </c>
      <c r="G676" s="9">
        <f t="shared" si="269"/>
        <v>0.85147336683808139</v>
      </c>
      <c r="H676" s="9">
        <f t="shared" si="270"/>
        <v>0.99154257639899968</v>
      </c>
    </row>
    <row r="677" spans="2:8" ht="51" x14ac:dyDescent="0.2">
      <c r="B677" s="19" t="s">
        <v>966</v>
      </c>
      <c r="C677" s="20" t="s">
        <v>1225</v>
      </c>
      <c r="D677" s="21">
        <v>797731.6</v>
      </c>
      <c r="E677" s="21">
        <v>797731.6</v>
      </c>
      <c r="F677" s="21">
        <v>797731.51638000004</v>
      </c>
      <c r="G677" s="9">
        <f t="shared" si="269"/>
        <v>0.99999989517777665</v>
      </c>
      <c r="H677" s="9">
        <f t="shared" si="270"/>
        <v>0.99999989517777665</v>
      </c>
    </row>
    <row r="678" spans="2:8" ht="38.25" x14ac:dyDescent="0.2">
      <c r="B678" s="19" t="s">
        <v>967</v>
      </c>
      <c r="C678" s="20" t="s">
        <v>1226</v>
      </c>
      <c r="D678" s="21">
        <v>12008.4</v>
      </c>
      <c r="E678" s="21">
        <v>12008.4</v>
      </c>
      <c r="F678" s="21">
        <v>12008.132210000002</v>
      </c>
      <c r="G678" s="9">
        <f t="shared" si="269"/>
        <v>0.99997769977682305</v>
      </c>
      <c r="H678" s="9">
        <f t="shared" si="270"/>
        <v>0.99997769977682305</v>
      </c>
    </row>
    <row r="679" spans="2:8" ht="51" x14ac:dyDescent="0.2">
      <c r="B679" s="19" t="s">
        <v>968</v>
      </c>
      <c r="C679" s="20" t="s">
        <v>1227</v>
      </c>
      <c r="D679" s="21">
        <v>305427.7</v>
      </c>
      <c r="E679" s="21">
        <v>330146.59999999998</v>
      </c>
      <c r="F679" s="21">
        <v>330146.59999999998</v>
      </c>
      <c r="G679" s="9">
        <f t="shared" si="269"/>
        <v>1.0809320831083755</v>
      </c>
      <c r="H679" s="9">
        <f t="shared" si="270"/>
        <v>1</v>
      </c>
    </row>
    <row r="680" spans="2:8" ht="25.5" x14ac:dyDescent="0.2">
      <c r="B680" s="19" t="s">
        <v>969</v>
      </c>
      <c r="C680" s="20" t="s">
        <v>1228</v>
      </c>
      <c r="D680" s="21">
        <v>49043.4</v>
      </c>
      <c r="E680" s="21">
        <v>23349.5</v>
      </c>
      <c r="F680" s="21">
        <v>23349.46672</v>
      </c>
      <c r="G680" s="9">
        <f t="shared" si="269"/>
        <v>0.47609804214226581</v>
      </c>
      <c r="H680" s="9">
        <f t="shared" si="270"/>
        <v>0.99999857470181375</v>
      </c>
    </row>
    <row r="681" spans="2:8" ht="38.25" x14ac:dyDescent="0.2">
      <c r="B681" s="19" t="s">
        <v>970</v>
      </c>
      <c r="C681" s="20" t="s">
        <v>1229</v>
      </c>
      <c r="D681" s="21">
        <v>50146.1</v>
      </c>
      <c r="E681" s="21">
        <v>9951.6</v>
      </c>
      <c r="F681" s="21">
        <v>9951.6</v>
      </c>
      <c r="G681" s="9">
        <f t="shared" si="269"/>
        <v>0.19845212289689529</v>
      </c>
      <c r="H681" s="9">
        <f t="shared" si="270"/>
        <v>1</v>
      </c>
    </row>
    <row r="682" spans="2:8" ht="25.5" x14ac:dyDescent="0.2">
      <c r="B682" s="19" t="s">
        <v>971</v>
      </c>
      <c r="C682" s="20" t="s">
        <v>1230</v>
      </c>
      <c r="D682" s="21">
        <v>76030</v>
      </c>
      <c r="E682" s="21">
        <v>71511.3</v>
      </c>
      <c r="F682" s="21">
        <v>71511.279989999995</v>
      </c>
      <c r="G682" s="9">
        <f t="shared" si="269"/>
        <v>0.94056661830856236</v>
      </c>
      <c r="H682" s="9">
        <f t="shared" si="270"/>
        <v>0.99999972018408267</v>
      </c>
    </row>
    <row r="683" spans="2:8" ht="38.25" x14ac:dyDescent="0.2">
      <c r="B683" s="19" t="s">
        <v>972</v>
      </c>
      <c r="C683" s="20" t="s">
        <v>1231</v>
      </c>
      <c r="D683" s="21">
        <v>708599.3</v>
      </c>
      <c r="E683" s="21">
        <v>673116.29557000007</v>
      </c>
      <c r="F683" s="21">
        <v>673115.99549999996</v>
      </c>
      <c r="G683" s="9">
        <f t="shared" si="269"/>
        <v>0.94992472544073914</v>
      </c>
      <c r="H683" s="9">
        <f t="shared" si="270"/>
        <v>0.9999995542077913</v>
      </c>
    </row>
    <row r="684" spans="2:8" ht="38.25" x14ac:dyDescent="0.2">
      <c r="B684" s="19" t="s">
        <v>973</v>
      </c>
      <c r="C684" s="20" t="s">
        <v>1232</v>
      </c>
      <c r="D684" s="21">
        <v>360704.8</v>
      </c>
      <c r="E684" s="21">
        <v>344158.27513999998</v>
      </c>
      <c r="F684" s="21">
        <v>344158.07504999998</v>
      </c>
      <c r="G684" s="9">
        <f t="shared" si="269"/>
        <v>0.95412668489579289</v>
      </c>
      <c r="H684" s="9">
        <f t="shared" si="270"/>
        <v>0.99999941861052177</v>
      </c>
    </row>
    <row r="685" spans="2:8" ht="25.5" x14ac:dyDescent="0.2">
      <c r="B685" s="19" t="s">
        <v>974</v>
      </c>
      <c r="C685" s="20" t="s">
        <v>1233</v>
      </c>
      <c r="D685" s="21">
        <v>1420032.3</v>
      </c>
      <c r="E685" s="21">
        <v>142820.70000000001</v>
      </c>
      <c r="F685" s="21">
        <v>131108.43440999999</v>
      </c>
      <c r="G685" s="9">
        <f t="shared" si="269"/>
        <v>9.2327783255352694E-2</v>
      </c>
      <c r="H685" s="9">
        <f t="shared" si="270"/>
        <v>0.91799322094066182</v>
      </c>
    </row>
    <row r="686" spans="2:8" ht="51" x14ac:dyDescent="0.2">
      <c r="B686" s="19" t="s">
        <v>975</v>
      </c>
      <c r="C686" s="20" t="s">
        <v>1234</v>
      </c>
      <c r="D686" s="21">
        <v>113157.6</v>
      </c>
      <c r="E686" s="21">
        <v>50929</v>
      </c>
      <c r="F686" s="21">
        <v>50928.849200000004</v>
      </c>
      <c r="G686" s="9">
        <f t="shared" si="269"/>
        <v>0.4500700721825136</v>
      </c>
      <c r="H686" s="9">
        <f t="shared" si="270"/>
        <v>0.99999703901509951</v>
      </c>
    </row>
    <row r="687" spans="2:8" ht="38.25" x14ac:dyDescent="0.2">
      <c r="B687" s="19" t="s">
        <v>976</v>
      </c>
      <c r="C687" s="20" t="s">
        <v>1235</v>
      </c>
      <c r="D687" s="21">
        <v>7494.4</v>
      </c>
      <c r="E687" s="21">
        <v>839.2</v>
      </c>
      <c r="F687" s="21">
        <v>24.324300000000001</v>
      </c>
      <c r="G687" s="9">
        <f t="shared" si="269"/>
        <v>3.2456634286934247E-3</v>
      </c>
      <c r="H687" s="9">
        <f t="shared" si="270"/>
        <v>2.8985104861773116E-2</v>
      </c>
    </row>
    <row r="688" spans="2:8" ht="51" x14ac:dyDescent="0.2">
      <c r="B688" s="19" t="s">
        <v>977</v>
      </c>
      <c r="C688" s="20" t="s">
        <v>1236</v>
      </c>
      <c r="D688" s="21">
        <v>57078.1</v>
      </c>
      <c r="E688" s="21">
        <v>1334182.3999999999</v>
      </c>
      <c r="F688" s="21">
        <v>1174197.40145</v>
      </c>
      <c r="G688" s="9">
        <f t="shared" si="269"/>
        <v>20.571767480872701</v>
      </c>
      <c r="H688" s="9">
        <f t="shared" si="270"/>
        <v>0.88008761129662638</v>
      </c>
    </row>
    <row r="689" spans="2:8" ht="38.25" x14ac:dyDescent="0.2">
      <c r="B689" s="19" t="s">
        <v>978</v>
      </c>
      <c r="C689" s="20" t="s">
        <v>1237</v>
      </c>
      <c r="D689" s="21">
        <v>1731.6</v>
      </c>
      <c r="E689" s="21">
        <v>1731.6</v>
      </c>
      <c r="F689" s="21">
        <v>1731.6</v>
      </c>
      <c r="G689" s="9">
        <f t="shared" si="269"/>
        <v>1</v>
      </c>
      <c r="H689" s="9">
        <f t="shared" si="270"/>
        <v>1</v>
      </c>
    </row>
    <row r="690" spans="2:8" ht="51" x14ac:dyDescent="0.2">
      <c r="B690" s="19" t="s">
        <v>979</v>
      </c>
      <c r="C690" s="20" t="s">
        <v>1238</v>
      </c>
      <c r="D690" s="21">
        <v>661.3</v>
      </c>
      <c r="E690" s="21">
        <v>661.3</v>
      </c>
      <c r="F690" s="21">
        <v>661.29547000000002</v>
      </c>
      <c r="G690" s="9">
        <f t="shared" si="269"/>
        <v>0.99999314985634369</v>
      </c>
      <c r="H690" s="9">
        <f t="shared" si="270"/>
        <v>0.99999314985634369</v>
      </c>
    </row>
    <row r="691" spans="2:8" ht="25.5" x14ac:dyDescent="0.2">
      <c r="B691" s="19" t="s">
        <v>980</v>
      </c>
      <c r="C691" s="20" t="s">
        <v>1239</v>
      </c>
      <c r="D691" s="21">
        <v>7000.1</v>
      </c>
      <c r="E691" s="21">
        <v>7000.1</v>
      </c>
      <c r="F691" s="21">
        <v>7000.1</v>
      </c>
      <c r="G691" s="9">
        <f t="shared" si="269"/>
        <v>1</v>
      </c>
      <c r="H691" s="9">
        <f t="shared" si="270"/>
        <v>1</v>
      </c>
    </row>
    <row r="692" spans="2:8" ht="38.25" x14ac:dyDescent="0.2">
      <c r="B692" s="19" t="s">
        <v>981</v>
      </c>
      <c r="C692" s="20" t="s">
        <v>1240</v>
      </c>
      <c r="D692" s="21">
        <v>5871.9</v>
      </c>
      <c r="E692" s="21">
        <v>5871.9</v>
      </c>
      <c r="F692" s="21">
        <v>0</v>
      </c>
      <c r="G692" s="9">
        <f t="shared" si="269"/>
        <v>0</v>
      </c>
      <c r="H692" s="9">
        <f t="shared" si="270"/>
        <v>0</v>
      </c>
    </row>
    <row r="693" spans="2:8" ht="38.25" x14ac:dyDescent="0.2">
      <c r="B693" s="19" t="s">
        <v>982</v>
      </c>
      <c r="C693" s="20" t="s">
        <v>1241</v>
      </c>
      <c r="D693" s="21">
        <v>15000</v>
      </c>
      <c r="E693" s="21">
        <v>15000</v>
      </c>
      <c r="F693" s="21">
        <v>12140</v>
      </c>
      <c r="G693" s="9">
        <f t="shared" si="269"/>
        <v>0.80933333333333335</v>
      </c>
      <c r="H693" s="9">
        <f t="shared" si="270"/>
        <v>0.80933333333333335</v>
      </c>
    </row>
    <row r="694" spans="2:8" ht="38.25" x14ac:dyDescent="0.2">
      <c r="B694" s="19" t="s">
        <v>983</v>
      </c>
      <c r="C694" s="20" t="s">
        <v>1242</v>
      </c>
      <c r="D694" s="21">
        <v>207272.7</v>
      </c>
      <c r="E694" s="21">
        <v>207272.7</v>
      </c>
      <c r="F694" s="21">
        <v>192592.90515999999</v>
      </c>
      <c r="G694" s="9">
        <f t="shared" si="269"/>
        <v>0.92917641908461646</v>
      </c>
      <c r="H694" s="9">
        <f t="shared" si="270"/>
        <v>0.92917641908461646</v>
      </c>
    </row>
    <row r="695" spans="2:8" ht="38.25" x14ac:dyDescent="0.2">
      <c r="B695" s="19" t="s">
        <v>984</v>
      </c>
      <c r="C695" s="20" t="s">
        <v>1243</v>
      </c>
      <c r="D695" s="21">
        <v>45394</v>
      </c>
      <c r="E695" s="21">
        <v>45394</v>
      </c>
      <c r="F695" s="21">
        <v>45394</v>
      </c>
      <c r="G695" s="9">
        <f t="shared" si="269"/>
        <v>1</v>
      </c>
      <c r="H695" s="9">
        <f t="shared" si="270"/>
        <v>1</v>
      </c>
    </row>
    <row r="696" spans="2:8" ht="25.5" x14ac:dyDescent="0.2">
      <c r="B696" s="19" t="s">
        <v>985</v>
      </c>
      <c r="C696" s="20" t="s">
        <v>1244</v>
      </c>
      <c r="D696" s="21">
        <v>66341.2</v>
      </c>
      <c r="E696" s="21">
        <v>66341.2</v>
      </c>
      <c r="F696" s="21">
        <v>66340.591960000005</v>
      </c>
      <c r="G696" s="9">
        <f t="shared" si="269"/>
        <v>0.99999083465478478</v>
      </c>
      <c r="H696" s="9">
        <f t="shared" si="270"/>
        <v>0.99999083465478478</v>
      </c>
    </row>
    <row r="697" spans="2:8" ht="51" x14ac:dyDescent="0.2">
      <c r="B697" s="19" t="s">
        <v>986</v>
      </c>
      <c r="C697" s="20" t="s">
        <v>1245</v>
      </c>
      <c r="D697" s="21">
        <v>263006.59999999998</v>
      </c>
      <c r="E697" s="21">
        <v>250007.36207</v>
      </c>
      <c r="F697" s="21">
        <v>222906.69735</v>
      </c>
      <c r="G697" s="9">
        <f t="shared" si="269"/>
        <v>0.84753271343760961</v>
      </c>
      <c r="H697" s="9">
        <f t="shared" si="270"/>
        <v>0.89160053329784728</v>
      </c>
    </row>
    <row r="698" spans="2:8" ht="89.25" x14ac:dyDescent="0.2">
      <c r="B698" s="19" t="s">
        <v>987</v>
      </c>
      <c r="C698" s="20" t="s">
        <v>1246</v>
      </c>
      <c r="D698" s="21">
        <v>112125.5</v>
      </c>
      <c r="E698" s="21">
        <v>112125.5</v>
      </c>
      <c r="F698" s="21">
        <v>103589.86320000001</v>
      </c>
      <c r="G698" s="9">
        <f t="shared" si="269"/>
        <v>0.92387425875469908</v>
      </c>
      <c r="H698" s="9">
        <f t="shared" si="270"/>
        <v>0.92387425875469908</v>
      </c>
    </row>
    <row r="699" spans="2:8" ht="25.5" x14ac:dyDescent="0.2">
      <c r="B699" s="19" t="s">
        <v>988</v>
      </c>
      <c r="C699" s="20" t="s">
        <v>1247</v>
      </c>
      <c r="D699" s="21">
        <v>76331.8</v>
      </c>
      <c r="E699" s="21">
        <v>76331.8</v>
      </c>
      <c r="F699" s="21">
        <v>75366.739310000004</v>
      </c>
      <c r="G699" s="9">
        <f t="shared" si="269"/>
        <v>0.98735702957351978</v>
      </c>
      <c r="H699" s="9">
        <f t="shared" si="270"/>
        <v>0.98735702957351978</v>
      </c>
    </row>
    <row r="700" spans="2:8" ht="38.25" x14ac:dyDescent="0.2">
      <c r="B700" s="19" t="s">
        <v>989</v>
      </c>
      <c r="C700" s="20" t="s">
        <v>1248</v>
      </c>
      <c r="D700" s="21">
        <v>93321.2</v>
      </c>
      <c r="E700" s="21">
        <v>93321.2</v>
      </c>
      <c r="F700" s="21">
        <v>92965.86020000001</v>
      </c>
      <c r="G700" s="9">
        <f t="shared" si="269"/>
        <v>0.99619229285521416</v>
      </c>
      <c r="H700" s="9">
        <f t="shared" si="270"/>
        <v>0.99619229285521416</v>
      </c>
    </row>
    <row r="701" spans="2:8" ht="25.5" x14ac:dyDescent="0.2">
      <c r="B701" s="19" t="s">
        <v>990</v>
      </c>
      <c r="C701" s="20" t="s">
        <v>1249</v>
      </c>
      <c r="D701" s="21">
        <v>1838923.8</v>
      </c>
      <c r="E701" s="21">
        <v>1818345.8</v>
      </c>
      <c r="F701" s="21">
        <v>1818339.64127</v>
      </c>
      <c r="G701" s="9">
        <f t="shared" si="269"/>
        <v>0.98880641017860549</v>
      </c>
      <c r="H701" s="9">
        <f t="shared" si="270"/>
        <v>0.99999661300397313</v>
      </c>
    </row>
    <row r="702" spans="2:8" ht="63.75" x14ac:dyDescent="0.2">
      <c r="B702" s="19" t="s">
        <v>991</v>
      </c>
      <c r="C702" s="20" t="s">
        <v>1250</v>
      </c>
      <c r="D702" s="21">
        <v>52332.4</v>
      </c>
      <c r="E702" s="21">
        <v>52332.4</v>
      </c>
      <c r="F702" s="21">
        <v>52332.4</v>
      </c>
      <c r="G702" s="9">
        <f t="shared" si="269"/>
        <v>1</v>
      </c>
      <c r="H702" s="9">
        <f t="shared" si="270"/>
        <v>1</v>
      </c>
    </row>
    <row r="703" spans="2:8" ht="63.75" x14ac:dyDescent="0.2">
      <c r="B703" s="19" t="s">
        <v>992</v>
      </c>
      <c r="C703" s="20" t="s">
        <v>1251</v>
      </c>
      <c r="D703" s="21">
        <v>49263.6</v>
      </c>
      <c r="E703" s="21">
        <v>49263.6</v>
      </c>
      <c r="F703" s="21">
        <v>49263.6</v>
      </c>
      <c r="G703" s="9">
        <f t="shared" si="269"/>
        <v>1</v>
      </c>
      <c r="H703" s="9">
        <f t="shared" si="270"/>
        <v>1</v>
      </c>
    </row>
    <row r="704" spans="2:8" ht="25.5" x14ac:dyDescent="0.2">
      <c r="B704" s="19" t="s">
        <v>993</v>
      </c>
      <c r="C704" s="20" t="s">
        <v>1252</v>
      </c>
      <c r="D704" s="21">
        <v>75113.899999999994</v>
      </c>
      <c r="E704" s="21">
        <v>75113.899999999994</v>
      </c>
      <c r="F704" s="21">
        <v>75113.899999999994</v>
      </c>
      <c r="G704" s="9">
        <f t="shared" si="269"/>
        <v>1</v>
      </c>
      <c r="H704" s="9">
        <f t="shared" si="270"/>
        <v>1</v>
      </c>
    </row>
    <row r="705" spans="2:8" ht="51" x14ac:dyDescent="0.2">
      <c r="B705" s="19" t="s">
        <v>994</v>
      </c>
      <c r="C705" s="20" t="s">
        <v>1253</v>
      </c>
      <c r="D705" s="21">
        <v>191921.2</v>
      </c>
      <c r="E705" s="21">
        <v>191921.2</v>
      </c>
      <c r="F705" s="21">
        <v>191921.2</v>
      </c>
      <c r="G705" s="9">
        <f t="shared" si="269"/>
        <v>1</v>
      </c>
      <c r="H705" s="9">
        <f t="shared" si="270"/>
        <v>1</v>
      </c>
    </row>
    <row r="706" spans="2:8" ht="51" x14ac:dyDescent="0.2">
      <c r="B706" s="19" t="s">
        <v>995</v>
      </c>
      <c r="C706" s="20" t="s">
        <v>1254</v>
      </c>
      <c r="D706" s="21">
        <v>115031.3</v>
      </c>
      <c r="E706" s="21">
        <v>115031.3</v>
      </c>
      <c r="F706" s="21">
        <v>113938.52972000001</v>
      </c>
      <c r="G706" s="9">
        <f t="shared" si="269"/>
        <v>0.9905002353272544</v>
      </c>
      <c r="H706" s="9">
        <f t="shared" si="270"/>
        <v>0.9905002353272544</v>
      </c>
    </row>
    <row r="707" spans="2:8" x14ac:dyDescent="0.2">
      <c r="B707" s="19" t="s">
        <v>996</v>
      </c>
      <c r="C707" s="20" t="s">
        <v>1255</v>
      </c>
      <c r="D707" s="21">
        <v>0</v>
      </c>
      <c r="E707" s="21">
        <v>23640.5</v>
      </c>
      <c r="F707" s="21">
        <v>23498.438910000001</v>
      </c>
      <c r="G707" s="9">
        <v>0</v>
      </c>
      <c r="H707" s="9">
        <f t="shared" si="270"/>
        <v>0.9939907747298069</v>
      </c>
    </row>
    <row r="708" spans="2:8" ht="38.25" x14ac:dyDescent="0.2">
      <c r="B708" s="19" t="s">
        <v>997</v>
      </c>
      <c r="C708" s="20" t="s">
        <v>1256</v>
      </c>
      <c r="D708" s="21">
        <v>9111.2000000000007</v>
      </c>
      <c r="E708" s="21">
        <v>9111.2000000000007</v>
      </c>
      <c r="F708" s="21">
        <v>9111.2000000000007</v>
      </c>
      <c r="G708" s="9">
        <f t="shared" si="269"/>
        <v>1</v>
      </c>
      <c r="H708" s="9">
        <f t="shared" si="270"/>
        <v>1</v>
      </c>
    </row>
    <row r="709" spans="2:8" ht="38.25" x14ac:dyDescent="0.2">
      <c r="B709" s="19" t="s">
        <v>998</v>
      </c>
      <c r="C709" s="20" t="s">
        <v>1257</v>
      </c>
      <c r="D709" s="21">
        <v>12226.9</v>
      </c>
      <c r="E709" s="21">
        <v>8327.9511399999992</v>
      </c>
      <c r="F709" s="21">
        <v>8327.9511399999992</v>
      </c>
      <c r="G709" s="9">
        <f t="shared" si="269"/>
        <v>0.68111713844065136</v>
      </c>
      <c r="H709" s="9">
        <f t="shared" si="270"/>
        <v>1</v>
      </c>
    </row>
    <row r="710" spans="2:8" ht="76.5" x14ac:dyDescent="0.2">
      <c r="B710" s="19" t="s">
        <v>999</v>
      </c>
      <c r="C710" s="20" t="s">
        <v>1258</v>
      </c>
      <c r="D710" s="21">
        <v>11718.641710000002</v>
      </c>
      <c r="E710" s="21">
        <v>11718.641710000002</v>
      </c>
      <c r="F710" s="21">
        <v>11718.641710000002</v>
      </c>
      <c r="G710" s="9">
        <f t="shared" si="269"/>
        <v>1</v>
      </c>
      <c r="H710" s="9">
        <f t="shared" si="270"/>
        <v>1</v>
      </c>
    </row>
    <row r="711" spans="2:8" ht="38.25" x14ac:dyDescent="0.2">
      <c r="B711" s="19" t="s">
        <v>1000</v>
      </c>
      <c r="C711" s="20" t="s">
        <v>1259</v>
      </c>
      <c r="D711" s="21">
        <v>78000</v>
      </c>
      <c r="E711" s="21">
        <v>77644.449989999994</v>
      </c>
      <c r="F711" s="21">
        <v>77644.449989999994</v>
      </c>
      <c r="G711" s="9">
        <f t="shared" ref="G711:G774" si="272">F711/D711</f>
        <v>0.99544166653846144</v>
      </c>
      <c r="H711" s="9">
        <f t="shared" ref="H711:H774" si="273">F711/E711</f>
        <v>1</v>
      </c>
    </row>
    <row r="712" spans="2:8" ht="38.25" x14ac:dyDescent="0.2">
      <c r="B712" s="19" t="s">
        <v>1001</v>
      </c>
      <c r="C712" s="20" t="s">
        <v>1260</v>
      </c>
      <c r="D712" s="21">
        <v>26230.6</v>
      </c>
      <c r="E712" s="21">
        <v>24525.7</v>
      </c>
      <c r="F712" s="21">
        <v>24525.611000000001</v>
      </c>
      <c r="G712" s="9">
        <f t="shared" si="272"/>
        <v>0.93500000000000005</v>
      </c>
      <c r="H712" s="9">
        <f t="shared" si="273"/>
        <v>0.99999637115352469</v>
      </c>
    </row>
    <row r="713" spans="2:8" ht="38.25" x14ac:dyDescent="0.2">
      <c r="B713" s="19" t="s">
        <v>1002</v>
      </c>
      <c r="C713" s="20" t="s">
        <v>1261</v>
      </c>
      <c r="D713" s="21">
        <v>178607.3</v>
      </c>
      <c r="E713" s="21">
        <v>178607.3</v>
      </c>
      <c r="F713" s="21">
        <v>178607.3</v>
      </c>
      <c r="G713" s="9">
        <f t="shared" si="272"/>
        <v>1</v>
      </c>
      <c r="H713" s="9">
        <f t="shared" si="273"/>
        <v>1</v>
      </c>
    </row>
    <row r="714" spans="2:8" ht="51" x14ac:dyDescent="0.2">
      <c r="B714" s="19" t="s">
        <v>1003</v>
      </c>
      <c r="C714" s="20" t="s">
        <v>1262</v>
      </c>
      <c r="D714" s="21">
        <v>1092</v>
      </c>
      <c r="E714" s="21">
        <v>1092</v>
      </c>
      <c r="F714" s="21">
        <v>1092</v>
      </c>
      <c r="G714" s="9">
        <f t="shared" si="272"/>
        <v>1</v>
      </c>
      <c r="H714" s="9">
        <f t="shared" si="273"/>
        <v>1</v>
      </c>
    </row>
    <row r="715" spans="2:8" ht="38.25" x14ac:dyDescent="0.2">
      <c r="B715" s="19" t="s">
        <v>1004</v>
      </c>
      <c r="C715" s="20" t="s">
        <v>1263</v>
      </c>
      <c r="D715" s="21">
        <v>34315.599999999999</v>
      </c>
      <c r="E715" s="21">
        <v>34315.599999999999</v>
      </c>
      <c r="F715" s="21">
        <v>34315.599860000002</v>
      </c>
      <c r="G715" s="9">
        <f t="shared" si="272"/>
        <v>0.99999999592022293</v>
      </c>
      <c r="H715" s="9">
        <f t="shared" si="273"/>
        <v>0.99999999592022293</v>
      </c>
    </row>
    <row r="716" spans="2:8" ht="25.5" x14ac:dyDescent="0.2">
      <c r="B716" s="19" t="s">
        <v>1005</v>
      </c>
      <c r="C716" s="20" t="s">
        <v>1264</v>
      </c>
      <c r="D716" s="21">
        <v>16356.9</v>
      </c>
      <c r="E716" s="21">
        <v>16356.9</v>
      </c>
      <c r="F716" s="21">
        <v>15578.099990000001</v>
      </c>
      <c r="G716" s="9">
        <f t="shared" si="272"/>
        <v>0.95238706539747753</v>
      </c>
      <c r="H716" s="9">
        <f t="shared" si="273"/>
        <v>0.95238706539747753</v>
      </c>
    </row>
    <row r="717" spans="2:8" ht="38.25" x14ac:dyDescent="0.2">
      <c r="B717" s="19" t="s">
        <v>1006</v>
      </c>
      <c r="C717" s="20" t="s">
        <v>1265</v>
      </c>
      <c r="D717" s="21">
        <v>16681.3</v>
      </c>
      <c r="E717" s="21">
        <v>16681.3</v>
      </c>
      <c r="F717" s="21">
        <v>16681.3</v>
      </c>
      <c r="G717" s="9">
        <f t="shared" si="272"/>
        <v>1</v>
      </c>
      <c r="H717" s="9">
        <f t="shared" si="273"/>
        <v>1</v>
      </c>
    </row>
    <row r="718" spans="2:8" ht="25.5" x14ac:dyDescent="0.2">
      <c r="B718" s="19" t="s">
        <v>1007</v>
      </c>
      <c r="C718" s="20" t="s">
        <v>1266</v>
      </c>
      <c r="D718" s="21">
        <v>28469.7</v>
      </c>
      <c r="E718" s="21">
        <v>28469.7</v>
      </c>
      <c r="F718" s="21">
        <v>28469.646000000001</v>
      </c>
      <c r="G718" s="9">
        <f t="shared" si="272"/>
        <v>0.99999810324660954</v>
      </c>
      <c r="H718" s="9">
        <f t="shared" si="273"/>
        <v>0.99999810324660954</v>
      </c>
    </row>
    <row r="719" spans="2:8" ht="38.25" x14ac:dyDescent="0.2">
      <c r="B719" s="19" t="s">
        <v>1008</v>
      </c>
      <c r="C719" s="20" t="s">
        <v>1267</v>
      </c>
      <c r="D719" s="21">
        <v>27186.5</v>
      </c>
      <c r="E719" s="21">
        <v>27186.5</v>
      </c>
      <c r="F719" s="21">
        <v>27186.5</v>
      </c>
      <c r="G719" s="9">
        <f t="shared" si="272"/>
        <v>1</v>
      </c>
      <c r="H719" s="9">
        <f t="shared" si="273"/>
        <v>1</v>
      </c>
    </row>
    <row r="720" spans="2:8" ht="25.5" x14ac:dyDescent="0.2">
      <c r="B720" s="19" t="s">
        <v>1009</v>
      </c>
      <c r="C720" s="20" t="s">
        <v>1268</v>
      </c>
      <c r="D720" s="21">
        <v>15075</v>
      </c>
      <c r="E720" s="21">
        <v>15075</v>
      </c>
      <c r="F720" s="21">
        <v>15075</v>
      </c>
      <c r="G720" s="9">
        <f t="shared" si="272"/>
        <v>1</v>
      </c>
      <c r="H720" s="9">
        <f t="shared" si="273"/>
        <v>1</v>
      </c>
    </row>
    <row r="721" spans="2:8" ht="25.5" x14ac:dyDescent="0.2">
      <c r="B721" s="19" t="s">
        <v>1010</v>
      </c>
      <c r="C721" s="20" t="s">
        <v>1269</v>
      </c>
      <c r="D721" s="21">
        <v>50200</v>
      </c>
      <c r="E721" s="21">
        <v>50200</v>
      </c>
      <c r="F721" s="21">
        <v>50200</v>
      </c>
      <c r="G721" s="9">
        <f t="shared" si="272"/>
        <v>1</v>
      </c>
      <c r="H721" s="9">
        <f t="shared" si="273"/>
        <v>1</v>
      </c>
    </row>
    <row r="722" spans="2:8" ht="38.25" x14ac:dyDescent="0.2">
      <c r="B722" s="19" t="s">
        <v>1011</v>
      </c>
      <c r="C722" s="20" t="s">
        <v>1270</v>
      </c>
      <c r="D722" s="21">
        <v>2080.6999999999998</v>
      </c>
      <c r="E722" s="21">
        <v>2080.6999999999998</v>
      </c>
      <c r="F722" s="21">
        <v>2041.5048999999999</v>
      </c>
      <c r="G722" s="9">
        <f t="shared" si="272"/>
        <v>0.9811625414523959</v>
      </c>
      <c r="H722" s="9">
        <f t="shared" si="273"/>
        <v>0.9811625414523959</v>
      </c>
    </row>
    <row r="723" spans="2:8" ht="51" x14ac:dyDescent="0.2">
      <c r="B723" s="19" t="s">
        <v>1012</v>
      </c>
      <c r="C723" s="20" t="s">
        <v>1271</v>
      </c>
      <c r="D723" s="21">
        <v>9911.6</v>
      </c>
      <c r="E723" s="21">
        <v>9911.6</v>
      </c>
      <c r="F723" s="21">
        <v>9911.6</v>
      </c>
      <c r="G723" s="9">
        <f t="shared" si="272"/>
        <v>1</v>
      </c>
      <c r="H723" s="9">
        <f t="shared" si="273"/>
        <v>1</v>
      </c>
    </row>
    <row r="724" spans="2:8" ht="63.75" x14ac:dyDescent="0.2">
      <c r="B724" s="19" t="s">
        <v>1013</v>
      </c>
      <c r="C724" s="20" t="s">
        <v>1272</v>
      </c>
      <c r="D724" s="21">
        <v>18261.3</v>
      </c>
      <c r="E724" s="21">
        <v>18112</v>
      </c>
      <c r="F724" s="21">
        <v>18111.90625</v>
      </c>
      <c r="G724" s="9">
        <f t="shared" si="272"/>
        <v>0.99181910652582239</v>
      </c>
      <c r="H724" s="9">
        <f t="shared" si="273"/>
        <v>0.99999482387367489</v>
      </c>
    </row>
    <row r="725" spans="2:8" ht="63.75" x14ac:dyDescent="0.2">
      <c r="B725" s="19" t="s">
        <v>1014</v>
      </c>
      <c r="C725" s="20" t="s">
        <v>1273</v>
      </c>
      <c r="D725" s="21">
        <v>167676.9</v>
      </c>
      <c r="E725" s="21">
        <v>150717.70000000001</v>
      </c>
      <c r="F725" s="21">
        <v>140548.19133</v>
      </c>
      <c r="G725" s="9">
        <f t="shared" si="272"/>
        <v>0.83820843139394874</v>
      </c>
      <c r="H725" s="9">
        <f t="shared" si="273"/>
        <v>0.93252611557899301</v>
      </c>
    </row>
    <row r="726" spans="2:8" ht="51" x14ac:dyDescent="0.2">
      <c r="B726" s="19" t="s">
        <v>1015</v>
      </c>
      <c r="C726" s="20" t="s">
        <v>1274</v>
      </c>
      <c r="D726" s="21">
        <v>59538.1</v>
      </c>
      <c r="E726" s="21">
        <v>59538.1</v>
      </c>
      <c r="F726" s="21">
        <v>49517.356060000006</v>
      </c>
      <c r="G726" s="9">
        <f t="shared" si="272"/>
        <v>0.83169190921443592</v>
      </c>
      <c r="H726" s="9">
        <f t="shared" si="273"/>
        <v>0.83169190921443592</v>
      </c>
    </row>
    <row r="727" spans="2:8" ht="51" x14ac:dyDescent="0.2">
      <c r="B727" s="19" t="s">
        <v>1016</v>
      </c>
      <c r="C727" s="20" t="s">
        <v>1275</v>
      </c>
      <c r="D727" s="21">
        <v>125828.9</v>
      </c>
      <c r="E727" s="21">
        <v>125798</v>
      </c>
      <c r="F727" s="21">
        <v>125797.99753000001</v>
      </c>
      <c r="G727" s="9">
        <f t="shared" si="272"/>
        <v>0.99975440880433675</v>
      </c>
      <c r="H727" s="9">
        <f t="shared" si="273"/>
        <v>0.99999998036534765</v>
      </c>
    </row>
    <row r="728" spans="2:8" ht="38.25" x14ac:dyDescent="0.2">
      <c r="B728" s="19" t="s">
        <v>1017</v>
      </c>
      <c r="C728" s="20" t="s">
        <v>1276</v>
      </c>
      <c r="D728" s="21">
        <v>92903</v>
      </c>
      <c r="E728" s="21">
        <v>92903</v>
      </c>
      <c r="F728" s="21">
        <v>92903</v>
      </c>
      <c r="G728" s="9">
        <f t="shared" si="272"/>
        <v>1</v>
      </c>
      <c r="H728" s="9">
        <f t="shared" si="273"/>
        <v>1</v>
      </c>
    </row>
    <row r="729" spans="2:8" ht="51" x14ac:dyDescent="0.2">
      <c r="B729" s="19" t="s">
        <v>1018</v>
      </c>
      <c r="C729" s="20" t="s">
        <v>1277</v>
      </c>
      <c r="D729" s="21">
        <v>139550.39999999999</v>
      </c>
      <c r="E729" s="21">
        <v>139550.39999999999</v>
      </c>
      <c r="F729" s="21">
        <v>139550.39999999999</v>
      </c>
      <c r="G729" s="9">
        <f t="shared" si="272"/>
        <v>1</v>
      </c>
      <c r="H729" s="9">
        <f t="shared" si="273"/>
        <v>1</v>
      </c>
    </row>
    <row r="730" spans="2:8" ht="63.75" x14ac:dyDescent="0.2">
      <c r="B730" s="19" t="s">
        <v>1019</v>
      </c>
      <c r="C730" s="20" t="s">
        <v>1278</v>
      </c>
      <c r="D730" s="21">
        <v>42120</v>
      </c>
      <c r="E730" s="21">
        <v>42120</v>
      </c>
      <c r="F730" s="21">
        <v>42120</v>
      </c>
      <c r="G730" s="9">
        <f t="shared" si="272"/>
        <v>1</v>
      </c>
      <c r="H730" s="9">
        <f t="shared" si="273"/>
        <v>1</v>
      </c>
    </row>
    <row r="731" spans="2:8" ht="51" x14ac:dyDescent="0.2">
      <c r="B731" s="19" t="s">
        <v>1020</v>
      </c>
      <c r="C731" s="20" t="s">
        <v>1279</v>
      </c>
      <c r="D731" s="21">
        <v>1481556.8</v>
      </c>
      <c r="E731" s="21">
        <v>1333909.5</v>
      </c>
      <c r="F731" s="21">
        <v>1317691.2960000001</v>
      </c>
      <c r="G731" s="9">
        <f t="shared" si="272"/>
        <v>0.88939640788662311</v>
      </c>
      <c r="H731" s="9">
        <f t="shared" si="273"/>
        <v>0.98784160094819029</v>
      </c>
    </row>
    <row r="732" spans="2:8" ht="38.25" x14ac:dyDescent="0.2">
      <c r="B732" s="19" t="s">
        <v>1021</v>
      </c>
      <c r="C732" s="20" t="s">
        <v>1280</v>
      </c>
      <c r="D732" s="21">
        <v>1586211</v>
      </c>
      <c r="E732" s="21">
        <v>1337050.2</v>
      </c>
      <c r="F732" s="21">
        <v>1337050.2</v>
      </c>
      <c r="G732" s="9">
        <f t="shared" si="272"/>
        <v>0.84292077157452572</v>
      </c>
      <c r="H732" s="9">
        <f t="shared" si="273"/>
        <v>1</v>
      </c>
    </row>
    <row r="733" spans="2:8" ht="63.75" x14ac:dyDescent="0.2">
      <c r="B733" s="19" t="s">
        <v>1022</v>
      </c>
      <c r="C733" s="20" t="s">
        <v>1281</v>
      </c>
      <c r="D733" s="21">
        <v>5454.4</v>
      </c>
      <c r="E733" s="21">
        <v>5454.4</v>
      </c>
      <c r="F733" s="21">
        <v>5454.3999899999999</v>
      </c>
      <c r="G733" s="9">
        <f t="shared" si="272"/>
        <v>0.99999999816661778</v>
      </c>
      <c r="H733" s="9">
        <f t="shared" si="273"/>
        <v>0.99999999816661778</v>
      </c>
    </row>
    <row r="734" spans="2:8" ht="38.25" x14ac:dyDescent="0.2">
      <c r="B734" s="19" t="s">
        <v>1023</v>
      </c>
      <c r="C734" s="20" t="s">
        <v>1282</v>
      </c>
      <c r="D734" s="21">
        <v>96655.7</v>
      </c>
      <c r="E734" s="21">
        <v>96655.7</v>
      </c>
      <c r="F734" s="21">
        <v>96655.7</v>
      </c>
      <c r="G734" s="9">
        <f t="shared" si="272"/>
        <v>1</v>
      </c>
      <c r="H734" s="9">
        <f t="shared" si="273"/>
        <v>1</v>
      </c>
    </row>
    <row r="735" spans="2:8" ht="25.5" x14ac:dyDescent="0.2">
      <c r="B735" s="19" t="s">
        <v>1024</v>
      </c>
      <c r="C735" s="20" t="s">
        <v>1283</v>
      </c>
      <c r="D735" s="21">
        <v>350478.5</v>
      </c>
      <c r="E735" s="21">
        <v>350478.5</v>
      </c>
      <c r="F735" s="21">
        <v>332972.19652</v>
      </c>
      <c r="G735" s="9">
        <f t="shared" si="272"/>
        <v>0.95005027846215961</v>
      </c>
      <c r="H735" s="9">
        <f t="shared" si="273"/>
        <v>0.95005027846215961</v>
      </c>
    </row>
    <row r="736" spans="2:8" ht="51" x14ac:dyDescent="0.2">
      <c r="B736" s="19" t="s">
        <v>1025</v>
      </c>
      <c r="C736" s="20" t="s">
        <v>1284</v>
      </c>
      <c r="D736" s="21">
        <v>24660.400000000001</v>
      </c>
      <c r="E736" s="21">
        <v>23206.400000000001</v>
      </c>
      <c r="F736" s="21">
        <v>23206.36421</v>
      </c>
      <c r="G736" s="9">
        <f t="shared" si="272"/>
        <v>0.94103762347731579</v>
      </c>
      <c r="H736" s="9">
        <f t="shared" si="273"/>
        <v>0.99999845775303353</v>
      </c>
    </row>
    <row r="737" spans="2:8" ht="25.5" x14ac:dyDescent="0.2">
      <c r="B737" s="19" t="s">
        <v>1026</v>
      </c>
      <c r="C737" s="20" t="s">
        <v>1285</v>
      </c>
      <c r="D737" s="21">
        <v>118708.8</v>
      </c>
      <c r="E737" s="21">
        <v>118708.8</v>
      </c>
      <c r="F737" s="21">
        <v>118708.78940000001</v>
      </c>
      <c r="G737" s="9">
        <f t="shared" si="272"/>
        <v>0.99999991070586181</v>
      </c>
      <c r="H737" s="9">
        <f t="shared" si="273"/>
        <v>0.99999991070586181</v>
      </c>
    </row>
    <row r="738" spans="2:8" ht="38.25" x14ac:dyDescent="0.2">
      <c r="B738" s="19" t="s">
        <v>1027</v>
      </c>
      <c r="C738" s="20" t="s">
        <v>1286</v>
      </c>
      <c r="D738" s="21">
        <v>3377575.5</v>
      </c>
      <c r="E738" s="21">
        <v>3377575.5</v>
      </c>
      <c r="F738" s="21">
        <v>3377575.5</v>
      </c>
      <c r="G738" s="9">
        <f t="shared" si="272"/>
        <v>1</v>
      </c>
      <c r="H738" s="9">
        <f t="shared" si="273"/>
        <v>1</v>
      </c>
    </row>
    <row r="739" spans="2:8" ht="51" x14ac:dyDescent="0.2">
      <c r="B739" s="19" t="s">
        <v>1028</v>
      </c>
      <c r="C739" s="20" t="s">
        <v>1287</v>
      </c>
      <c r="D739" s="21">
        <v>3399.4</v>
      </c>
      <c r="E739" s="21">
        <v>3399.4</v>
      </c>
      <c r="F739" s="21">
        <v>3399.4</v>
      </c>
      <c r="G739" s="9">
        <f t="shared" si="272"/>
        <v>1</v>
      </c>
      <c r="H739" s="9">
        <f t="shared" si="273"/>
        <v>1</v>
      </c>
    </row>
    <row r="740" spans="2:8" ht="25.5" x14ac:dyDescent="0.2">
      <c r="B740" s="19" t="s">
        <v>1029</v>
      </c>
      <c r="C740" s="20" t="s">
        <v>1288</v>
      </c>
      <c r="D740" s="21">
        <v>835385.9</v>
      </c>
      <c r="E740" s="21">
        <v>835385.9</v>
      </c>
      <c r="F740" s="21">
        <v>815165.42440999998</v>
      </c>
      <c r="G740" s="9">
        <f t="shared" si="272"/>
        <v>0.9757950480251103</v>
      </c>
      <c r="H740" s="9">
        <f t="shared" si="273"/>
        <v>0.9757950480251103</v>
      </c>
    </row>
    <row r="741" spans="2:8" ht="25.5" x14ac:dyDescent="0.2">
      <c r="B741" s="19" t="s">
        <v>1030</v>
      </c>
      <c r="C741" s="20" t="s">
        <v>1289</v>
      </c>
      <c r="D741" s="21">
        <v>739415.7</v>
      </c>
      <c r="E741" s="21">
        <v>739415.7</v>
      </c>
      <c r="F741" s="21">
        <v>737576.06345000002</v>
      </c>
      <c r="G741" s="9">
        <f t="shared" si="272"/>
        <v>0.99751204018253881</v>
      </c>
      <c r="H741" s="9">
        <f t="shared" si="273"/>
        <v>0.99751204018253881</v>
      </c>
    </row>
    <row r="742" spans="2:8" x14ac:dyDescent="0.2">
      <c r="B742" s="19" t="s">
        <v>1031</v>
      </c>
      <c r="C742" s="20" t="s">
        <v>1290</v>
      </c>
      <c r="D742" s="21">
        <v>4465429</v>
      </c>
      <c r="E742" s="21">
        <v>4195928.8</v>
      </c>
      <c r="F742" s="21">
        <v>4175508.7377800001</v>
      </c>
      <c r="G742" s="9">
        <f t="shared" si="272"/>
        <v>0.93507448842653196</v>
      </c>
      <c r="H742" s="9">
        <f t="shared" si="273"/>
        <v>0.9951333630303737</v>
      </c>
    </row>
    <row r="743" spans="2:8" ht="51" x14ac:dyDescent="0.2">
      <c r="B743" s="19" t="s">
        <v>1032</v>
      </c>
      <c r="C743" s="20" t="s">
        <v>1291</v>
      </c>
      <c r="D743" s="21">
        <v>185788</v>
      </c>
      <c r="E743" s="21">
        <v>186492.5</v>
      </c>
      <c r="F743" s="21">
        <v>186452.14240000001</v>
      </c>
      <c r="G743" s="9">
        <f t="shared" si="272"/>
        <v>1.003574732490796</v>
      </c>
      <c r="H743" s="9">
        <f t="shared" si="273"/>
        <v>0.9997835966593831</v>
      </c>
    </row>
    <row r="744" spans="2:8" ht="63.75" x14ac:dyDescent="0.2">
      <c r="B744" s="19" t="s">
        <v>1033</v>
      </c>
      <c r="C744" s="20" t="s">
        <v>1292</v>
      </c>
      <c r="D744" s="21">
        <v>162.69999999999999</v>
      </c>
      <c r="E744" s="21">
        <v>162.69999999999999</v>
      </c>
      <c r="F744" s="21">
        <v>133.67026999999999</v>
      </c>
      <c r="G744" s="9">
        <f t="shared" si="272"/>
        <v>0.82157510755992624</v>
      </c>
      <c r="H744" s="9">
        <f t="shared" si="273"/>
        <v>0.82157510755992624</v>
      </c>
    </row>
    <row r="745" spans="2:8" ht="25.5" x14ac:dyDescent="0.2">
      <c r="B745" s="19" t="s">
        <v>1034</v>
      </c>
      <c r="C745" s="20" t="s">
        <v>1293</v>
      </c>
      <c r="D745" s="21">
        <v>1187967.2</v>
      </c>
      <c r="E745" s="21">
        <v>1108362.7</v>
      </c>
      <c r="F745" s="21">
        <v>1098177.5989699999</v>
      </c>
      <c r="G745" s="9">
        <f t="shared" si="272"/>
        <v>0.92441744096133294</v>
      </c>
      <c r="H745" s="9">
        <f t="shared" si="273"/>
        <v>0.99081067864337191</v>
      </c>
    </row>
    <row r="746" spans="2:8" ht="38.25" x14ac:dyDescent="0.2">
      <c r="B746" s="19" t="s">
        <v>1035</v>
      </c>
      <c r="C746" s="20" t="s">
        <v>1294</v>
      </c>
      <c r="D746" s="21">
        <v>1231111.2</v>
      </c>
      <c r="E746" s="21">
        <v>1054343.8999999999</v>
      </c>
      <c r="F746" s="21">
        <v>1054324.3544000001</v>
      </c>
      <c r="G746" s="9">
        <f t="shared" si="272"/>
        <v>0.85640058704688915</v>
      </c>
      <c r="H746" s="9">
        <f t="shared" si="273"/>
        <v>0.99998146183612402</v>
      </c>
    </row>
    <row r="747" spans="2:8" ht="51" x14ac:dyDescent="0.2">
      <c r="B747" s="19" t="s">
        <v>1036</v>
      </c>
      <c r="C747" s="20" t="s">
        <v>1295</v>
      </c>
      <c r="D747" s="21">
        <v>20.5</v>
      </c>
      <c r="E747" s="21">
        <v>20.5</v>
      </c>
      <c r="F747" s="21">
        <v>20.5</v>
      </c>
      <c r="G747" s="9">
        <f t="shared" si="272"/>
        <v>1</v>
      </c>
      <c r="H747" s="9">
        <f t="shared" si="273"/>
        <v>1</v>
      </c>
    </row>
    <row r="748" spans="2:8" ht="76.5" x14ac:dyDescent="0.2">
      <c r="B748" s="19" t="s">
        <v>1037</v>
      </c>
      <c r="C748" s="20" t="s">
        <v>1296</v>
      </c>
      <c r="D748" s="21">
        <v>10079.4</v>
      </c>
      <c r="E748" s="21">
        <v>10079.4</v>
      </c>
      <c r="F748" s="21">
        <v>7351.4880000000003</v>
      </c>
      <c r="G748" s="9">
        <f t="shared" si="272"/>
        <v>0.72935769986308718</v>
      </c>
      <c r="H748" s="9">
        <f t="shared" si="273"/>
        <v>0.72935769986308718</v>
      </c>
    </row>
    <row r="749" spans="2:8" ht="51" x14ac:dyDescent="0.2">
      <c r="B749" s="19" t="s">
        <v>1038</v>
      </c>
      <c r="C749" s="20" t="s">
        <v>1297</v>
      </c>
      <c r="D749" s="21">
        <v>13869.4</v>
      </c>
      <c r="E749" s="21">
        <v>0</v>
      </c>
      <c r="F749" s="21">
        <v>0</v>
      </c>
      <c r="G749" s="9">
        <f t="shared" si="272"/>
        <v>0</v>
      </c>
      <c r="H749" s="9">
        <v>0</v>
      </c>
    </row>
    <row r="750" spans="2:8" ht="51" x14ac:dyDescent="0.2">
      <c r="B750" s="19" t="s">
        <v>1039</v>
      </c>
      <c r="C750" s="20" t="s">
        <v>1298</v>
      </c>
      <c r="D750" s="21">
        <v>16246.5</v>
      </c>
      <c r="E750" s="21">
        <v>16445.599999999999</v>
      </c>
      <c r="F750" s="21">
        <v>16445.5</v>
      </c>
      <c r="G750" s="9">
        <f t="shared" si="272"/>
        <v>1.0122487920475178</v>
      </c>
      <c r="H750" s="9">
        <f t="shared" si="273"/>
        <v>0.99999391934620818</v>
      </c>
    </row>
    <row r="751" spans="2:8" ht="76.5" x14ac:dyDescent="0.2">
      <c r="B751" s="19" t="s">
        <v>1040</v>
      </c>
      <c r="C751" s="20" t="s">
        <v>1299</v>
      </c>
      <c r="D751" s="21">
        <v>976697.8</v>
      </c>
      <c r="E751" s="21">
        <v>976697.8</v>
      </c>
      <c r="F751" s="21">
        <v>976697.8</v>
      </c>
      <c r="G751" s="9">
        <f t="shared" si="272"/>
        <v>1</v>
      </c>
      <c r="H751" s="9">
        <f t="shared" si="273"/>
        <v>1</v>
      </c>
    </row>
    <row r="752" spans="2:8" ht="25.5" x14ac:dyDescent="0.2">
      <c r="B752" s="19" t="s">
        <v>1041</v>
      </c>
      <c r="C752" s="20" t="s">
        <v>1300</v>
      </c>
      <c r="D752" s="21">
        <v>17124.099999999999</v>
      </c>
      <c r="E752" s="21">
        <v>16961.5</v>
      </c>
      <c r="F752" s="21">
        <v>16961.490839999999</v>
      </c>
      <c r="G752" s="9">
        <f t="shared" si="272"/>
        <v>0.99050407554265629</v>
      </c>
      <c r="H752" s="9">
        <f t="shared" si="273"/>
        <v>0.99999945995342387</v>
      </c>
    </row>
    <row r="753" spans="2:8" ht="25.5" x14ac:dyDescent="0.2">
      <c r="B753" s="19" t="s">
        <v>1042</v>
      </c>
      <c r="C753" s="20" t="s">
        <v>1301</v>
      </c>
      <c r="D753" s="21">
        <v>324755.3</v>
      </c>
      <c r="E753" s="21">
        <v>324755.3</v>
      </c>
      <c r="F753" s="21">
        <v>319257.68958000001</v>
      </c>
      <c r="G753" s="9">
        <f t="shared" si="272"/>
        <v>0.98307152979489487</v>
      </c>
      <c r="H753" s="9">
        <f t="shared" si="273"/>
        <v>0.98307152979489487</v>
      </c>
    </row>
    <row r="754" spans="2:8" ht="25.5" x14ac:dyDescent="0.2">
      <c r="B754" s="19" t="s">
        <v>1043</v>
      </c>
      <c r="C754" s="20" t="s">
        <v>1302</v>
      </c>
      <c r="D754" s="21">
        <v>110757.7</v>
      </c>
      <c r="E754" s="21">
        <v>110757.7</v>
      </c>
      <c r="F754" s="21">
        <v>110596.06399</v>
      </c>
      <c r="G754" s="9">
        <f t="shared" si="272"/>
        <v>0.99854063410489746</v>
      </c>
      <c r="H754" s="9">
        <f t="shared" si="273"/>
        <v>0.99854063410489746</v>
      </c>
    </row>
    <row r="755" spans="2:8" ht="25.5" x14ac:dyDescent="0.2">
      <c r="B755" s="19" t="s">
        <v>1044</v>
      </c>
      <c r="C755" s="20" t="s">
        <v>1303</v>
      </c>
      <c r="D755" s="21">
        <v>47746.9</v>
      </c>
      <c r="E755" s="21">
        <v>47746.9</v>
      </c>
      <c r="F755" s="21">
        <v>47746.825100000002</v>
      </c>
      <c r="G755" s="9">
        <f t="shared" si="272"/>
        <v>0.99999843131177102</v>
      </c>
      <c r="H755" s="9">
        <f t="shared" si="273"/>
        <v>0.99999843131177102</v>
      </c>
    </row>
    <row r="756" spans="2:8" ht="25.5" x14ac:dyDescent="0.2">
      <c r="B756" s="19" t="s">
        <v>1045</v>
      </c>
      <c r="C756" s="20" t="s">
        <v>1304</v>
      </c>
      <c r="D756" s="21">
        <v>11.2</v>
      </c>
      <c r="E756" s="21">
        <v>11.2</v>
      </c>
      <c r="F756" s="21">
        <v>11.2</v>
      </c>
      <c r="G756" s="9">
        <f t="shared" si="272"/>
        <v>1</v>
      </c>
      <c r="H756" s="9">
        <f t="shared" si="273"/>
        <v>1</v>
      </c>
    </row>
    <row r="757" spans="2:8" ht="63.75" x14ac:dyDescent="0.2">
      <c r="B757" s="19" t="s">
        <v>1046</v>
      </c>
      <c r="C757" s="20" t="s">
        <v>1305</v>
      </c>
      <c r="D757" s="21">
        <v>16039.8</v>
      </c>
      <c r="E757" s="21">
        <v>16039.8</v>
      </c>
      <c r="F757" s="21">
        <v>16039.8</v>
      </c>
      <c r="G757" s="9">
        <f t="shared" si="272"/>
        <v>1</v>
      </c>
      <c r="H757" s="9">
        <f t="shared" si="273"/>
        <v>1</v>
      </c>
    </row>
    <row r="758" spans="2:8" ht="63.75" x14ac:dyDescent="0.2">
      <c r="B758" s="19" t="s">
        <v>1047</v>
      </c>
      <c r="C758" s="20" t="s">
        <v>1306</v>
      </c>
      <c r="D758" s="21">
        <v>1410.4</v>
      </c>
      <c r="E758" s="21">
        <v>1410.4</v>
      </c>
      <c r="F758" s="21">
        <v>1270.4000000000001</v>
      </c>
      <c r="G758" s="9">
        <f t="shared" si="272"/>
        <v>0.90073737946681798</v>
      </c>
      <c r="H758" s="9">
        <f t="shared" si="273"/>
        <v>0.90073737946681798</v>
      </c>
    </row>
    <row r="759" spans="2:8" ht="38.25" x14ac:dyDescent="0.2">
      <c r="B759" s="19" t="s">
        <v>1048</v>
      </c>
      <c r="C759" s="20" t="s">
        <v>1307</v>
      </c>
      <c r="D759" s="21">
        <v>86509.1</v>
      </c>
      <c r="E759" s="21">
        <v>86509.1</v>
      </c>
      <c r="F759" s="21">
        <v>86374.503900000011</v>
      </c>
      <c r="G759" s="9">
        <f t="shared" si="272"/>
        <v>0.99844413940267562</v>
      </c>
      <c r="H759" s="9">
        <f t="shared" si="273"/>
        <v>0.99844413940267562</v>
      </c>
    </row>
    <row r="760" spans="2:8" ht="25.5" x14ac:dyDescent="0.2">
      <c r="B760" s="19" t="s">
        <v>1049</v>
      </c>
      <c r="C760" s="20" t="s">
        <v>1308</v>
      </c>
      <c r="D760" s="21">
        <v>238922.7</v>
      </c>
      <c r="E760" s="21">
        <v>238922.7</v>
      </c>
      <c r="F760" s="21">
        <v>237467.70133000001</v>
      </c>
      <c r="G760" s="9">
        <f t="shared" si="272"/>
        <v>0.99391016981643021</v>
      </c>
      <c r="H760" s="9">
        <f t="shared" si="273"/>
        <v>0.99391016981643021</v>
      </c>
    </row>
    <row r="761" spans="2:8" ht="51" x14ac:dyDescent="0.2">
      <c r="B761" s="19" t="s">
        <v>1050</v>
      </c>
      <c r="C761" s="20" t="s">
        <v>1309</v>
      </c>
      <c r="D761" s="21">
        <v>209.1</v>
      </c>
      <c r="E761" s="21">
        <v>209.1</v>
      </c>
      <c r="F761" s="21">
        <v>180.00899999999999</v>
      </c>
      <c r="G761" s="9">
        <f t="shared" si="272"/>
        <v>0.86087517934002866</v>
      </c>
      <c r="H761" s="9">
        <f t="shared" si="273"/>
        <v>0.86087517934002866</v>
      </c>
    </row>
    <row r="762" spans="2:8" s="14" customFormat="1" x14ac:dyDescent="0.2">
      <c r="B762" s="22" t="s">
        <v>1051</v>
      </c>
      <c r="C762" s="23" t="s">
        <v>1310</v>
      </c>
      <c r="D762" s="24">
        <v>7039190.3720000004</v>
      </c>
      <c r="E762" s="24">
        <v>7505259.4832899999</v>
      </c>
      <c r="F762" s="24">
        <v>7256716.9718699995</v>
      </c>
      <c r="G762" s="9">
        <f t="shared" si="272"/>
        <v>1.0309022186323105</v>
      </c>
      <c r="H762" s="9">
        <f t="shared" si="273"/>
        <v>0.96688422139522756</v>
      </c>
    </row>
    <row r="763" spans="2:8" ht="51" x14ac:dyDescent="0.2">
      <c r="B763" s="19" t="s">
        <v>1052</v>
      </c>
      <c r="C763" s="20" t="s">
        <v>1311</v>
      </c>
      <c r="D763" s="21">
        <v>4479.8</v>
      </c>
      <c r="E763" s="21">
        <v>4479.8</v>
      </c>
      <c r="F763" s="21">
        <v>3144.9637400000001</v>
      </c>
      <c r="G763" s="9">
        <f t="shared" si="272"/>
        <v>0.70203217554355102</v>
      </c>
      <c r="H763" s="9">
        <f t="shared" si="273"/>
        <v>0.70203217554355102</v>
      </c>
    </row>
    <row r="764" spans="2:8" ht="38.25" x14ac:dyDescent="0.2">
      <c r="B764" s="19" t="s">
        <v>1053</v>
      </c>
      <c r="C764" s="20" t="s">
        <v>1312</v>
      </c>
      <c r="D764" s="21">
        <v>40583</v>
      </c>
      <c r="E764" s="21">
        <v>40583</v>
      </c>
      <c r="F764" s="21">
        <v>36502.288200000003</v>
      </c>
      <c r="G764" s="9">
        <f t="shared" si="272"/>
        <v>0.89944775398565913</v>
      </c>
      <c r="H764" s="9">
        <f t="shared" si="273"/>
        <v>0.89944775398565913</v>
      </c>
    </row>
    <row r="765" spans="2:8" ht="51" x14ac:dyDescent="0.2">
      <c r="B765" s="19" t="s">
        <v>1054</v>
      </c>
      <c r="C765" s="20" t="s">
        <v>1311</v>
      </c>
      <c r="D765" s="21">
        <v>5785</v>
      </c>
      <c r="E765" s="21">
        <v>5785</v>
      </c>
      <c r="F765" s="21">
        <v>3598.6418799999997</v>
      </c>
      <c r="G765" s="9">
        <f t="shared" si="272"/>
        <v>0.62206428349178911</v>
      </c>
      <c r="H765" s="9">
        <f t="shared" si="273"/>
        <v>0.62206428349178911</v>
      </c>
    </row>
    <row r="766" spans="2:8" ht="76.5" x14ac:dyDescent="0.2">
      <c r="B766" s="19" t="s">
        <v>1055</v>
      </c>
      <c r="C766" s="20" t="s">
        <v>1313</v>
      </c>
      <c r="D766" s="21">
        <v>46</v>
      </c>
      <c r="E766" s="21">
        <v>46</v>
      </c>
      <c r="F766" s="21">
        <v>46</v>
      </c>
      <c r="G766" s="9">
        <f t="shared" si="272"/>
        <v>1</v>
      </c>
      <c r="H766" s="9">
        <f t="shared" si="273"/>
        <v>1</v>
      </c>
    </row>
    <row r="767" spans="2:8" ht="51" x14ac:dyDescent="0.2">
      <c r="B767" s="19" t="s">
        <v>1056</v>
      </c>
      <c r="C767" s="20" t="s">
        <v>1314</v>
      </c>
      <c r="D767" s="21">
        <v>38.606999999999999</v>
      </c>
      <c r="E767" s="21">
        <v>2604.2069999999999</v>
      </c>
      <c r="F767" s="21">
        <v>2604.2069999999999</v>
      </c>
      <c r="G767" s="9">
        <f t="shared" si="272"/>
        <v>67.454269951045148</v>
      </c>
      <c r="H767" s="9">
        <f t="shared" si="273"/>
        <v>1</v>
      </c>
    </row>
    <row r="768" spans="2:8" ht="38.25" x14ac:dyDescent="0.2">
      <c r="B768" s="19" t="s">
        <v>1057</v>
      </c>
      <c r="C768" s="20" t="s">
        <v>1315</v>
      </c>
      <c r="D768" s="21">
        <v>431.86500000000001</v>
      </c>
      <c r="E768" s="21">
        <v>443.65</v>
      </c>
      <c r="F768" s="21">
        <v>443.65</v>
      </c>
      <c r="G768" s="9">
        <f t="shared" si="272"/>
        <v>1.027288620286432</v>
      </c>
      <c r="H768" s="9">
        <f t="shared" si="273"/>
        <v>1</v>
      </c>
    </row>
    <row r="769" spans="2:8" ht="89.25" x14ac:dyDescent="0.2">
      <c r="B769" s="19" t="s">
        <v>1058</v>
      </c>
      <c r="C769" s="20" t="s">
        <v>1316</v>
      </c>
      <c r="D769" s="21">
        <v>18167.099999999999</v>
      </c>
      <c r="E769" s="21">
        <v>7492.7</v>
      </c>
      <c r="F769" s="21">
        <v>7491.8349000000007</v>
      </c>
      <c r="G769" s="9">
        <f t="shared" si="272"/>
        <v>0.41238474495103794</v>
      </c>
      <c r="H769" s="9">
        <f t="shared" si="273"/>
        <v>0.99988454095319457</v>
      </c>
    </row>
    <row r="770" spans="2:8" ht="51" x14ac:dyDescent="0.2">
      <c r="B770" s="19" t="s">
        <v>1059</v>
      </c>
      <c r="C770" s="20" t="s">
        <v>1317</v>
      </c>
      <c r="D770" s="21">
        <v>4513.1000000000004</v>
      </c>
      <c r="E770" s="21">
        <v>4485.3</v>
      </c>
      <c r="F770" s="21">
        <v>4485.2911799999993</v>
      </c>
      <c r="G770" s="9">
        <f t="shared" si="272"/>
        <v>0.99383819990693734</v>
      </c>
      <c r="H770" s="9">
        <f t="shared" si="273"/>
        <v>0.9999980335763492</v>
      </c>
    </row>
    <row r="771" spans="2:8" ht="51" x14ac:dyDescent="0.2">
      <c r="B771" s="19" t="s">
        <v>1060</v>
      </c>
      <c r="C771" s="20" t="s">
        <v>1318</v>
      </c>
      <c r="D771" s="21">
        <v>55687.9</v>
      </c>
      <c r="E771" s="21">
        <v>55687.9</v>
      </c>
      <c r="F771" s="21">
        <v>55673.015740000003</v>
      </c>
      <c r="G771" s="9">
        <f t="shared" si="272"/>
        <v>0.99973272003433422</v>
      </c>
      <c r="H771" s="9">
        <f t="shared" si="273"/>
        <v>0.99973272003433422</v>
      </c>
    </row>
    <row r="772" spans="2:8" ht="38.25" x14ac:dyDescent="0.2">
      <c r="B772" s="19" t="s">
        <v>1061</v>
      </c>
      <c r="C772" s="20" t="s">
        <v>1319</v>
      </c>
      <c r="D772" s="21">
        <v>89906.2</v>
      </c>
      <c r="E772" s="21">
        <v>111350.9</v>
      </c>
      <c r="F772" s="21">
        <v>69440.770099999994</v>
      </c>
      <c r="G772" s="9">
        <f t="shared" si="272"/>
        <v>0.77236909245413554</v>
      </c>
      <c r="H772" s="9">
        <f t="shared" si="273"/>
        <v>0.62362109421657119</v>
      </c>
    </row>
    <row r="773" spans="2:8" ht="63.75" x14ac:dyDescent="0.2">
      <c r="B773" s="19" t="s">
        <v>1062</v>
      </c>
      <c r="C773" s="20" t="s">
        <v>1320</v>
      </c>
      <c r="D773" s="21">
        <v>546594.30000000005</v>
      </c>
      <c r="E773" s="21">
        <v>943617.2262899999</v>
      </c>
      <c r="F773" s="21">
        <v>779111.75847</v>
      </c>
      <c r="G773" s="9">
        <f t="shared" si="272"/>
        <v>1.4253931269865052</v>
      </c>
      <c r="H773" s="9">
        <f t="shared" si="273"/>
        <v>0.82566504379452399</v>
      </c>
    </row>
    <row r="774" spans="2:8" ht="38.25" x14ac:dyDescent="0.2">
      <c r="B774" s="19" t="s">
        <v>1063</v>
      </c>
      <c r="C774" s="20" t="s">
        <v>1321</v>
      </c>
      <c r="D774" s="21">
        <v>29006.1</v>
      </c>
      <c r="E774" s="21">
        <v>32085</v>
      </c>
      <c r="F774" s="21">
        <v>32084.999</v>
      </c>
      <c r="G774" s="9">
        <f t="shared" si="272"/>
        <v>1.1061466036454402</v>
      </c>
      <c r="H774" s="9">
        <f t="shared" si="273"/>
        <v>0.99999996883278786</v>
      </c>
    </row>
    <row r="775" spans="2:8" ht="25.5" x14ac:dyDescent="0.2">
      <c r="B775" s="19" t="s">
        <v>1064</v>
      </c>
      <c r="C775" s="20" t="s">
        <v>1322</v>
      </c>
      <c r="D775" s="21">
        <v>0</v>
      </c>
      <c r="E775" s="21">
        <v>39076.300000000003</v>
      </c>
      <c r="F775" s="21">
        <v>39076.300000000003</v>
      </c>
      <c r="G775" s="9">
        <v>0</v>
      </c>
      <c r="H775" s="9">
        <f t="shared" ref="H775:H838" si="274">F775/E775</f>
        <v>1</v>
      </c>
    </row>
    <row r="776" spans="2:8" ht="38.25" x14ac:dyDescent="0.2">
      <c r="B776" s="19" t="s">
        <v>1065</v>
      </c>
      <c r="C776" s="20" t="s">
        <v>1323</v>
      </c>
      <c r="D776" s="21">
        <v>67574</v>
      </c>
      <c r="E776" s="21">
        <v>67574</v>
      </c>
      <c r="F776" s="21">
        <v>67574</v>
      </c>
      <c r="G776" s="9">
        <f t="shared" ref="G776:G838" si="275">F776/D776</f>
        <v>1</v>
      </c>
      <c r="H776" s="9">
        <f t="shared" si="274"/>
        <v>1</v>
      </c>
    </row>
    <row r="777" spans="2:8" ht="38.25" x14ac:dyDescent="0.2">
      <c r="B777" s="19" t="s">
        <v>1066</v>
      </c>
      <c r="C777" s="20" t="s">
        <v>1324</v>
      </c>
      <c r="D777" s="21">
        <v>280268.09999999998</v>
      </c>
      <c r="E777" s="21">
        <v>280268.09999999998</v>
      </c>
      <c r="F777" s="21">
        <v>280268.09999999998</v>
      </c>
      <c r="G777" s="9">
        <f t="shared" si="275"/>
        <v>1</v>
      </c>
      <c r="H777" s="9">
        <f t="shared" si="274"/>
        <v>1</v>
      </c>
    </row>
    <row r="778" spans="2:8" ht="51" x14ac:dyDescent="0.2">
      <c r="B778" s="19" t="s">
        <v>1067</v>
      </c>
      <c r="C778" s="20" t="s">
        <v>1325</v>
      </c>
      <c r="D778" s="21">
        <v>396312.4</v>
      </c>
      <c r="E778" s="21">
        <v>396312.4</v>
      </c>
      <c r="F778" s="21">
        <v>388128.68939999997</v>
      </c>
      <c r="G778" s="9">
        <f t="shared" si="275"/>
        <v>0.97935035441737361</v>
      </c>
      <c r="H778" s="9">
        <f t="shared" si="274"/>
        <v>0.97935035441737361</v>
      </c>
    </row>
    <row r="779" spans="2:8" ht="38.25" x14ac:dyDescent="0.2">
      <c r="B779" s="19" t="s">
        <v>1068</v>
      </c>
      <c r="C779" s="20" t="s">
        <v>1326</v>
      </c>
      <c r="D779" s="21">
        <v>150218.5</v>
      </c>
      <c r="E779" s="21">
        <v>150218.5</v>
      </c>
      <c r="F779" s="21">
        <v>150218.46951</v>
      </c>
      <c r="G779" s="9">
        <f t="shared" si="275"/>
        <v>0.99999979702899444</v>
      </c>
      <c r="H779" s="9">
        <f t="shared" si="274"/>
        <v>0.99999979702899444</v>
      </c>
    </row>
    <row r="780" spans="2:8" ht="140.25" x14ac:dyDescent="0.2">
      <c r="B780" s="19" t="s">
        <v>1069</v>
      </c>
      <c r="C780" s="20" t="s">
        <v>1327</v>
      </c>
      <c r="D780" s="21">
        <v>9365.6</v>
      </c>
      <c r="E780" s="21">
        <v>9365.6</v>
      </c>
      <c r="F780" s="21">
        <v>9365.6</v>
      </c>
      <c r="G780" s="9">
        <f t="shared" si="275"/>
        <v>1</v>
      </c>
      <c r="H780" s="9">
        <f t="shared" si="274"/>
        <v>1</v>
      </c>
    </row>
    <row r="781" spans="2:8" ht="51" x14ac:dyDescent="0.2">
      <c r="B781" s="19" t="s">
        <v>1070</v>
      </c>
      <c r="C781" s="20" t="s">
        <v>1328</v>
      </c>
      <c r="D781" s="21">
        <v>584.29999999999995</v>
      </c>
      <c r="E781" s="21">
        <v>584.29999999999995</v>
      </c>
      <c r="F781" s="21">
        <v>584.29999999999995</v>
      </c>
      <c r="G781" s="9">
        <f t="shared" si="275"/>
        <v>1</v>
      </c>
      <c r="H781" s="9">
        <f t="shared" si="274"/>
        <v>1</v>
      </c>
    </row>
    <row r="782" spans="2:8" ht="51" x14ac:dyDescent="0.2">
      <c r="B782" s="19" t="s">
        <v>1071</v>
      </c>
      <c r="C782" s="20" t="s">
        <v>1329</v>
      </c>
      <c r="D782" s="21">
        <v>5169.6000000000004</v>
      </c>
      <c r="E782" s="21">
        <v>5169.6000000000004</v>
      </c>
      <c r="F782" s="21">
        <v>5169.6000000000004</v>
      </c>
      <c r="G782" s="9">
        <f t="shared" si="275"/>
        <v>1</v>
      </c>
      <c r="H782" s="9">
        <f t="shared" si="274"/>
        <v>1</v>
      </c>
    </row>
    <row r="783" spans="2:8" ht="25.5" x14ac:dyDescent="0.2">
      <c r="B783" s="19" t="s">
        <v>1072</v>
      </c>
      <c r="C783" s="20" t="s">
        <v>1322</v>
      </c>
      <c r="D783" s="21">
        <v>0</v>
      </c>
      <c r="E783" s="21">
        <v>13571.1</v>
      </c>
      <c r="F783" s="21">
        <v>11862.85</v>
      </c>
      <c r="G783" s="9">
        <v>0</v>
      </c>
      <c r="H783" s="9">
        <f t="shared" si="274"/>
        <v>0.87412589989020784</v>
      </c>
    </row>
    <row r="784" spans="2:8" ht="25.5" x14ac:dyDescent="0.2">
      <c r="B784" s="19" t="s">
        <v>1073</v>
      </c>
      <c r="C784" s="20" t="s">
        <v>1330</v>
      </c>
      <c r="D784" s="21">
        <v>40000</v>
      </c>
      <c r="E784" s="21">
        <v>40000</v>
      </c>
      <c r="F784" s="21">
        <v>40000</v>
      </c>
      <c r="G784" s="9">
        <f t="shared" si="275"/>
        <v>1</v>
      </c>
      <c r="H784" s="9">
        <f t="shared" si="274"/>
        <v>1</v>
      </c>
    </row>
    <row r="785" spans="2:8" ht="89.25" x14ac:dyDescent="0.2">
      <c r="B785" s="19" t="s">
        <v>1074</v>
      </c>
      <c r="C785" s="20" t="s">
        <v>1331</v>
      </c>
      <c r="D785" s="21">
        <v>1647550.8</v>
      </c>
      <c r="E785" s="21">
        <v>1647550.8</v>
      </c>
      <c r="F785" s="21">
        <v>1623952.58109</v>
      </c>
      <c r="G785" s="9">
        <f t="shared" si="275"/>
        <v>0.98567678829083749</v>
      </c>
      <c r="H785" s="9">
        <f t="shared" si="274"/>
        <v>0.98567678829083749</v>
      </c>
    </row>
    <row r="786" spans="2:8" ht="102" x14ac:dyDescent="0.2">
      <c r="B786" s="19" t="s">
        <v>1075</v>
      </c>
      <c r="C786" s="20" t="s">
        <v>1332</v>
      </c>
      <c r="D786" s="21">
        <v>154115.1</v>
      </c>
      <c r="E786" s="21">
        <v>154115.1</v>
      </c>
      <c r="F786" s="21">
        <v>153096.06166000001</v>
      </c>
      <c r="G786" s="9">
        <f t="shared" si="275"/>
        <v>0.99338780989014053</v>
      </c>
      <c r="H786" s="9">
        <f t="shared" si="274"/>
        <v>0.99338780989014053</v>
      </c>
    </row>
    <row r="787" spans="2:8" ht="25.5" x14ac:dyDescent="0.2">
      <c r="B787" s="19" t="s">
        <v>1076</v>
      </c>
      <c r="C787" s="20" t="s">
        <v>1333</v>
      </c>
      <c r="D787" s="21">
        <v>2016660.7</v>
      </c>
      <c r="E787" s="21">
        <v>2016660.7</v>
      </c>
      <c r="F787" s="21">
        <v>2016660.7</v>
      </c>
      <c r="G787" s="9">
        <f t="shared" si="275"/>
        <v>1</v>
      </c>
      <c r="H787" s="9">
        <f t="shared" si="274"/>
        <v>1</v>
      </c>
    </row>
    <row r="788" spans="2:8" ht="63.75" x14ac:dyDescent="0.2">
      <c r="B788" s="19" t="s">
        <v>1077</v>
      </c>
      <c r="C788" s="20" t="s">
        <v>1334</v>
      </c>
      <c r="D788" s="21">
        <v>151045.9</v>
      </c>
      <c r="E788" s="21">
        <v>151045.9</v>
      </c>
      <c r="F788" s="21">
        <v>151045.9</v>
      </c>
      <c r="G788" s="9">
        <f t="shared" si="275"/>
        <v>1</v>
      </c>
      <c r="H788" s="9">
        <f t="shared" si="274"/>
        <v>1</v>
      </c>
    </row>
    <row r="789" spans="2:8" ht="51" x14ac:dyDescent="0.2">
      <c r="B789" s="19" t="s">
        <v>1078</v>
      </c>
      <c r="C789" s="20" t="s">
        <v>1335</v>
      </c>
      <c r="D789" s="21">
        <v>1095086.3999999999</v>
      </c>
      <c r="E789" s="21">
        <v>1095086.3999999999</v>
      </c>
      <c r="F789" s="21">
        <v>1095086.3999999999</v>
      </c>
      <c r="G789" s="9">
        <f t="shared" si="275"/>
        <v>1</v>
      </c>
      <c r="H789" s="9">
        <f t="shared" si="274"/>
        <v>1</v>
      </c>
    </row>
    <row r="790" spans="2:8" ht="51" x14ac:dyDescent="0.2">
      <c r="B790" s="19" t="s">
        <v>1079</v>
      </c>
      <c r="C790" s="20" t="s">
        <v>1336</v>
      </c>
      <c r="D790" s="21">
        <v>230000</v>
      </c>
      <c r="E790" s="21">
        <v>230000</v>
      </c>
      <c r="F790" s="21">
        <v>230000</v>
      </c>
      <c r="G790" s="9">
        <f t="shared" si="275"/>
        <v>1</v>
      </c>
      <c r="H790" s="9">
        <f t="shared" si="274"/>
        <v>1</v>
      </c>
    </row>
    <row r="791" spans="2:8" ht="25.5" x14ac:dyDescent="0.2">
      <c r="B791" s="22" t="s">
        <v>1080</v>
      </c>
      <c r="C791" s="23" t="s">
        <v>1337</v>
      </c>
      <c r="D791" s="21">
        <v>1907675.94878</v>
      </c>
      <c r="E791" s="21">
        <v>1944960.0820800001</v>
      </c>
      <c r="F791" s="21">
        <v>1820963.0787899999</v>
      </c>
      <c r="G791" s="9">
        <f t="shared" si="275"/>
        <v>0.95454528320417587</v>
      </c>
      <c r="H791" s="9">
        <f t="shared" si="274"/>
        <v>0.93624701893244311</v>
      </c>
    </row>
    <row r="792" spans="2:8" ht="25.5" x14ac:dyDescent="0.2">
      <c r="B792" s="19" t="s">
        <v>1081</v>
      </c>
      <c r="C792" s="20" t="s">
        <v>1338</v>
      </c>
      <c r="D792" s="21">
        <v>1907675.94878</v>
      </c>
      <c r="E792" s="21">
        <v>1944960.0820800001</v>
      </c>
      <c r="F792" s="21">
        <v>1820963.0787899999</v>
      </c>
      <c r="G792" s="9">
        <f t="shared" si="275"/>
        <v>0.95454528320417587</v>
      </c>
      <c r="H792" s="9">
        <f t="shared" si="274"/>
        <v>0.93624701893244311</v>
      </c>
    </row>
    <row r="793" spans="2:8" ht="25.5" x14ac:dyDescent="0.2">
      <c r="B793" s="19" t="s">
        <v>1082</v>
      </c>
      <c r="C793" s="20" t="s">
        <v>1339</v>
      </c>
      <c r="D793" s="21">
        <v>2800</v>
      </c>
      <c r="E793" s="21">
        <v>3900</v>
      </c>
      <c r="F793" s="21">
        <v>3900</v>
      </c>
      <c r="G793" s="9">
        <f t="shared" si="275"/>
        <v>1.3928571428571428</v>
      </c>
      <c r="H793" s="9">
        <f t="shared" si="274"/>
        <v>1</v>
      </c>
    </row>
    <row r="794" spans="2:8" ht="25.5" x14ac:dyDescent="0.2">
      <c r="B794" s="19" t="s">
        <v>1083</v>
      </c>
      <c r="C794" s="20" t="s">
        <v>1339</v>
      </c>
      <c r="D794" s="21">
        <v>224854.55812</v>
      </c>
      <c r="E794" s="21">
        <v>256255.98512</v>
      </c>
      <c r="F794" s="21">
        <v>261042.78812000001</v>
      </c>
      <c r="G794" s="9">
        <f t="shared" si="275"/>
        <v>1.1609406111335627</v>
      </c>
      <c r="H794" s="9">
        <f t="shared" si="274"/>
        <v>1.0186797705339778</v>
      </c>
    </row>
    <row r="795" spans="2:8" s="14" customFormat="1" ht="25.5" x14ac:dyDescent="0.2">
      <c r="B795" s="22" t="s">
        <v>1084</v>
      </c>
      <c r="C795" s="23" t="s">
        <v>1339</v>
      </c>
      <c r="D795" s="24">
        <v>0</v>
      </c>
      <c r="E795" s="24">
        <v>0</v>
      </c>
      <c r="F795" s="24">
        <v>26.114999999999998</v>
      </c>
      <c r="G795" s="9">
        <v>0</v>
      </c>
      <c r="H795" s="9">
        <v>0</v>
      </c>
    </row>
    <row r="796" spans="2:8" ht="25.5" x14ac:dyDescent="0.2">
      <c r="B796" s="19" t="s">
        <v>1085</v>
      </c>
      <c r="C796" s="20" t="s">
        <v>1339</v>
      </c>
      <c r="D796" s="21">
        <v>0</v>
      </c>
      <c r="E796" s="21">
        <v>19.053450000000002</v>
      </c>
      <c r="F796" s="21">
        <v>565.01851999999997</v>
      </c>
      <c r="G796" s="9">
        <v>0</v>
      </c>
      <c r="H796" s="9">
        <f t="shared" si="274"/>
        <v>29.654394348530051</v>
      </c>
    </row>
    <row r="797" spans="2:8" ht="25.5" x14ac:dyDescent="0.2">
      <c r="B797" s="19" t="s">
        <v>1086</v>
      </c>
      <c r="C797" s="20" t="s">
        <v>1339</v>
      </c>
      <c r="D797" s="21">
        <v>0</v>
      </c>
      <c r="E797" s="21">
        <v>4763.6528499999995</v>
      </c>
      <c r="F797" s="21">
        <v>4790.3604599999999</v>
      </c>
      <c r="G797" s="9">
        <v>0</v>
      </c>
      <c r="H797" s="9">
        <f t="shared" si="274"/>
        <v>1.0056065399475951</v>
      </c>
    </row>
    <row r="798" spans="2:8" ht="25.5" x14ac:dyDescent="0.2">
      <c r="B798" s="19" t="s">
        <v>1087</v>
      </c>
      <c r="C798" s="20" t="s">
        <v>1339</v>
      </c>
      <c r="D798" s="21">
        <v>0</v>
      </c>
      <c r="E798" s="21">
        <v>0</v>
      </c>
      <c r="F798" s="21">
        <v>0.32900000000000001</v>
      </c>
      <c r="G798" s="9">
        <v>0</v>
      </c>
      <c r="H798" s="9">
        <v>0</v>
      </c>
    </row>
    <row r="799" spans="2:8" s="14" customFormat="1" ht="76.5" x14ac:dyDescent="0.2">
      <c r="B799" s="22" t="s">
        <v>1088</v>
      </c>
      <c r="C799" s="23" t="s">
        <v>1340</v>
      </c>
      <c r="D799" s="24">
        <v>1680021.39066</v>
      </c>
      <c r="E799" s="24">
        <v>1680021.39066</v>
      </c>
      <c r="F799" s="24">
        <v>1519188.4676900001</v>
      </c>
      <c r="G799" s="9">
        <f t="shared" si="275"/>
        <v>0.90426733619932276</v>
      </c>
      <c r="H799" s="9">
        <f t="shared" si="274"/>
        <v>0.90426733619932276</v>
      </c>
    </row>
    <row r="800" spans="2:8" ht="51" x14ac:dyDescent="0.2">
      <c r="B800" s="19" t="s">
        <v>1089</v>
      </c>
      <c r="C800" s="20" t="s">
        <v>1341</v>
      </c>
      <c r="D800" s="21">
        <v>0</v>
      </c>
      <c r="E800" s="21">
        <v>0</v>
      </c>
      <c r="F800" s="21">
        <v>31450</v>
      </c>
      <c r="G800" s="9">
        <v>0</v>
      </c>
      <c r="H800" s="9">
        <v>0</v>
      </c>
    </row>
    <row r="801" spans="2:8" ht="25.5" x14ac:dyDescent="0.2">
      <c r="B801" s="22" t="s">
        <v>1090</v>
      </c>
      <c r="C801" s="23" t="s">
        <v>1342</v>
      </c>
      <c r="D801" s="21">
        <v>70373.732999999993</v>
      </c>
      <c r="E801" s="21">
        <v>70373.732999999993</v>
      </c>
      <c r="F801" s="21">
        <v>69666.511050000001</v>
      </c>
      <c r="G801" s="9">
        <f t="shared" si="275"/>
        <v>0.98995048408189468</v>
      </c>
      <c r="H801" s="9">
        <f t="shared" si="274"/>
        <v>0.98995048408189468</v>
      </c>
    </row>
    <row r="802" spans="2:8" ht="25.5" x14ac:dyDescent="0.2">
      <c r="B802" s="19" t="s">
        <v>1091</v>
      </c>
      <c r="C802" s="20" t="s">
        <v>1343</v>
      </c>
      <c r="D802" s="21">
        <v>70373.732999999993</v>
      </c>
      <c r="E802" s="21">
        <v>70373.732999999993</v>
      </c>
      <c r="F802" s="21">
        <v>69666.511050000001</v>
      </c>
      <c r="G802" s="9">
        <f t="shared" si="275"/>
        <v>0.98995048408189468</v>
      </c>
      <c r="H802" s="9">
        <f t="shared" si="274"/>
        <v>0.98995048408189468</v>
      </c>
    </row>
    <row r="803" spans="2:8" ht="25.5" x14ac:dyDescent="0.2">
      <c r="B803" s="19" t="s">
        <v>1092</v>
      </c>
      <c r="C803" s="20" t="s">
        <v>1344</v>
      </c>
      <c r="D803" s="21">
        <v>12843.36</v>
      </c>
      <c r="E803" s="21">
        <v>12843.36</v>
      </c>
      <c r="F803" s="21">
        <v>12843.36</v>
      </c>
      <c r="G803" s="9">
        <f t="shared" si="275"/>
        <v>1</v>
      </c>
      <c r="H803" s="9">
        <f t="shared" si="274"/>
        <v>1</v>
      </c>
    </row>
    <row r="804" spans="2:8" ht="25.5" x14ac:dyDescent="0.2">
      <c r="B804" s="19" t="s">
        <v>1093</v>
      </c>
      <c r="C804" s="20" t="s">
        <v>1344</v>
      </c>
      <c r="D804" s="21">
        <v>57530.373</v>
      </c>
      <c r="E804" s="21">
        <v>57530.373</v>
      </c>
      <c r="F804" s="21">
        <v>56823.15105</v>
      </c>
      <c r="G804" s="9">
        <f t="shared" si="275"/>
        <v>0.98770698131924162</v>
      </c>
      <c r="H804" s="9">
        <f t="shared" si="274"/>
        <v>0.98770698131924162</v>
      </c>
    </row>
    <row r="805" spans="2:8" ht="51" x14ac:dyDescent="0.2">
      <c r="B805" s="22" t="s">
        <v>1094</v>
      </c>
      <c r="C805" s="23" t="s">
        <v>1345</v>
      </c>
      <c r="D805" s="21">
        <v>1543835.2019399998</v>
      </c>
      <c r="E805" s="21">
        <v>1546302.62384</v>
      </c>
      <c r="F805" s="21">
        <v>1802299.83286</v>
      </c>
      <c r="G805" s="9">
        <f t="shared" si="275"/>
        <v>1.1674172415522142</v>
      </c>
      <c r="H805" s="9">
        <f t="shared" si="274"/>
        <v>1.1655544038231476</v>
      </c>
    </row>
    <row r="806" spans="2:8" ht="63.75" x14ac:dyDescent="0.2">
      <c r="B806" s="19" t="s">
        <v>1095</v>
      </c>
      <c r="C806" s="20" t="s">
        <v>1346</v>
      </c>
      <c r="D806" s="21">
        <v>1543835.2019399998</v>
      </c>
      <c r="E806" s="21">
        <v>1546302.62384</v>
      </c>
      <c r="F806" s="21">
        <v>1802299.83286</v>
      </c>
      <c r="G806" s="9">
        <f t="shared" si="275"/>
        <v>1.1674172415522142</v>
      </c>
      <c r="H806" s="9">
        <f t="shared" si="274"/>
        <v>1.1655544038231476</v>
      </c>
    </row>
    <row r="807" spans="2:8" ht="25.5" x14ac:dyDescent="0.2">
      <c r="B807" s="19" t="s">
        <v>1096</v>
      </c>
      <c r="C807" s="20" t="s">
        <v>1347</v>
      </c>
      <c r="D807" s="21">
        <v>93.161649999999995</v>
      </c>
      <c r="E807" s="21">
        <v>93.161649999999995</v>
      </c>
      <c r="F807" s="21">
        <v>106.55923</v>
      </c>
      <c r="G807" s="9">
        <f t="shared" si="275"/>
        <v>1.1438100334204042</v>
      </c>
      <c r="H807" s="9">
        <f t="shared" si="274"/>
        <v>1.1438100334204042</v>
      </c>
    </row>
    <row r="808" spans="2:8" ht="25.5" x14ac:dyDescent="0.2">
      <c r="B808" s="19" t="s">
        <v>1097</v>
      </c>
      <c r="C808" s="20" t="s">
        <v>1348</v>
      </c>
      <c r="D808" s="21">
        <v>115.36624999999999</v>
      </c>
      <c r="E808" s="21">
        <v>197.59767000000002</v>
      </c>
      <c r="F808" s="21">
        <v>197.59767000000002</v>
      </c>
      <c r="G808" s="9">
        <f t="shared" si="275"/>
        <v>1.7127857583998789</v>
      </c>
      <c r="H808" s="9">
        <f t="shared" si="274"/>
        <v>1</v>
      </c>
    </row>
    <row r="809" spans="2:8" ht="25.5" x14ac:dyDescent="0.2">
      <c r="B809" s="19" t="s">
        <v>1098</v>
      </c>
      <c r="C809" s="20" t="s">
        <v>1347</v>
      </c>
      <c r="D809" s="21">
        <v>0</v>
      </c>
      <c r="E809" s="21">
        <v>2385.1904800000002</v>
      </c>
      <c r="F809" s="21">
        <v>2385.1904800000002</v>
      </c>
      <c r="G809" s="9">
        <v>0</v>
      </c>
      <c r="H809" s="9">
        <f t="shared" si="274"/>
        <v>1</v>
      </c>
    </row>
    <row r="810" spans="2:8" ht="25.5" x14ac:dyDescent="0.2">
      <c r="B810" s="19" t="s">
        <v>1099</v>
      </c>
      <c r="C810" s="20" t="s">
        <v>1348</v>
      </c>
      <c r="D810" s="21">
        <v>399.30971999999997</v>
      </c>
      <c r="E810" s="21">
        <v>399.30971999999997</v>
      </c>
      <c r="F810" s="21">
        <v>293.30662999999998</v>
      </c>
      <c r="G810" s="9">
        <f t="shared" si="275"/>
        <v>0.73453416060094912</v>
      </c>
      <c r="H810" s="9">
        <f t="shared" si="274"/>
        <v>0.73453416060094912</v>
      </c>
    </row>
    <row r="811" spans="2:8" ht="25.5" x14ac:dyDescent="0.2">
      <c r="B811" s="19" t="s">
        <v>1100</v>
      </c>
      <c r="C811" s="20" t="s">
        <v>1349</v>
      </c>
      <c r="D811" s="21">
        <v>445.73165999999998</v>
      </c>
      <c r="E811" s="21">
        <v>445.73165999999998</v>
      </c>
      <c r="F811" s="21">
        <v>445.73165999999998</v>
      </c>
      <c r="G811" s="9">
        <f t="shared" si="275"/>
        <v>1</v>
      </c>
      <c r="H811" s="9">
        <f t="shared" si="274"/>
        <v>1</v>
      </c>
    </row>
    <row r="812" spans="2:8" ht="25.5" x14ac:dyDescent="0.2">
      <c r="B812" s="19" t="s">
        <v>1101</v>
      </c>
      <c r="C812" s="20" t="s">
        <v>1347</v>
      </c>
      <c r="D812" s="21">
        <v>724.51069999999993</v>
      </c>
      <c r="E812" s="21">
        <v>724.51069999999993</v>
      </c>
      <c r="F812" s="21">
        <v>39149.700069999999</v>
      </c>
      <c r="G812" s="9">
        <f t="shared" si="275"/>
        <v>54.036055050670754</v>
      </c>
      <c r="H812" s="9">
        <f t="shared" si="274"/>
        <v>54.036055050670754</v>
      </c>
    </row>
    <row r="813" spans="2:8" ht="51" x14ac:dyDescent="0.2">
      <c r="B813" s="19" t="s">
        <v>1102</v>
      </c>
      <c r="C813" s="20" t="s">
        <v>1350</v>
      </c>
      <c r="D813" s="21">
        <v>124427.86940000001</v>
      </c>
      <c r="E813" s="21">
        <v>124427.86940000001</v>
      </c>
      <c r="F813" s="21">
        <v>124427.86940000001</v>
      </c>
      <c r="G813" s="9">
        <f t="shared" si="275"/>
        <v>1</v>
      </c>
      <c r="H813" s="9">
        <f t="shared" si="274"/>
        <v>1</v>
      </c>
    </row>
    <row r="814" spans="2:8" ht="63.75" x14ac:dyDescent="0.2">
      <c r="B814" s="19" t="s">
        <v>1103</v>
      </c>
      <c r="C814" s="20" t="s">
        <v>1351</v>
      </c>
      <c r="D814" s="21">
        <v>2.3728800000000003</v>
      </c>
      <c r="E814" s="21">
        <v>2.3728800000000003</v>
      </c>
      <c r="F814" s="21">
        <v>131.95052999999999</v>
      </c>
      <c r="G814" s="9">
        <f t="shared" si="275"/>
        <v>55.607755133002918</v>
      </c>
      <c r="H814" s="9">
        <f t="shared" si="274"/>
        <v>55.607755133002918</v>
      </c>
    </row>
    <row r="815" spans="2:8" ht="51" x14ac:dyDescent="0.2">
      <c r="B815" s="19" t="s">
        <v>1104</v>
      </c>
      <c r="C815" s="20" t="s">
        <v>1352</v>
      </c>
      <c r="D815" s="21">
        <v>45923.620499999997</v>
      </c>
      <c r="E815" s="21">
        <v>45923.620499999997</v>
      </c>
      <c r="F815" s="21">
        <v>46031.301610000002</v>
      </c>
      <c r="G815" s="9">
        <f t="shared" si="275"/>
        <v>1.002344787036118</v>
      </c>
      <c r="H815" s="9">
        <f t="shared" si="274"/>
        <v>1.002344787036118</v>
      </c>
    </row>
    <row r="816" spans="2:8" ht="51" x14ac:dyDescent="0.2">
      <c r="B816" s="19" t="s">
        <v>1105</v>
      </c>
      <c r="C816" s="20" t="s">
        <v>1353</v>
      </c>
      <c r="D816" s="21">
        <v>4.5261000000000005</v>
      </c>
      <c r="E816" s="21">
        <v>4.5261000000000005</v>
      </c>
      <c r="F816" s="21">
        <v>34.841819999999998</v>
      </c>
      <c r="G816" s="9">
        <f t="shared" si="275"/>
        <v>7.6979783919931055</v>
      </c>
      <c r="H816" s="9">
        <f t="shared" si="274"/>
        <v>7.6979783919931055</v>
      </c>
    </row>
    <row r="817" spans="2:8" ht="25.5" x14ac:dyDescent="0.2">
      <c r="B817" s="19" t="s">
        <v>1106</v>
      </c>
      <c r="C817" s="20" t="s">
        <v>1347</v>
      </c>
      <c r="D817" s="21">
        <v>1685.07981</v>
      </c>
      <c r="E817" s="21">
        <v>1685.07981</v>
      </c>
      <c r="F817" s="21">
        <v>4009.3356800000001</v>
      </c>
      <c r="G817" s="9">
        <f t="shared" si="275"/>
        <v>2.379315007044088</v>
      </c>
      <c r="H817" s="9">
        <f t="shared" si="274"/>
        <v>2.379315007044088</v>
      </c>
    </row>
    <row r="818" spans="2:8" ht="51" x14ac:dyDescent="0.2">
      <c r="B818" s="19" t="s">
        <v>1107</v>
      </c>
      <c r="C818" s="20" t="s">
        <v>1352</v>
      </c>
      <c r="D818" s="21">
        <v>200.25411</v>
      </c>
      <c r="E818" s="21">
        <v>200.25411</v>
      </c>
      <c r="F818" s="21">
        <v>200.25411</v>
      </c>
      <c r="G818" s="9">
        <f t="shared" si="275"/>
        <v>1</v>
      </c>
      <c r="H818" s="9">
        <f t="shared" si="274"/>
        <v>1</v>
      </c>
    </row>
    <row r="819" spans="2:8" ht="25.5" x14ac:dyDescent="0.2">
      <c r="B819" s="19" t="s">
        <v>1108</v>
      </c>
      <c r="C819" s="20" t="s">
        <v>1347</v>
      </c>
      <c r="D819" s="21">
        <v>4518.4744099999998</v>
      </c>
      <c r="E819" s="21">
        <v>4518.4744099999998</v>
      </c>
      <c r="F819" s="21">
        <v>48969.542369999996</v>
      </c>
      <c r="G819" s="9">
        <f t="shared" si="275"/>
        <v>10.837627465948181</v>
      </c>
      <c r="H819" s="9">
        <f t="shared" si="274"/>
        <v>10.837627465948181</v>
      </c>
    </row>
    <row r="820" spans="2:8" ht="38.25" x14ac:dyDescent="0.2">
      <c r="B820" s="19" t="s">
        <v>1109</v>
      </c>
      <c r="C820" s="20" t="s">
        <v>1354</v>
      </c>
      <c r="D820" s="21">
        <v>19.007470000000001</v>
      </c>
      <c r="E820" s="21">
        <v>19.007470000000001</v>
      </c>
      <c r="F820" s="21">
        <v>437.91467999999998</v>
      </c>
      <c r="G820" s="9">
        <f t="shared" si="275"/>
        <v>23.039083055240908</v>
      </c>
      <c r="H820" s="9">
        <f t="shared" si="274"/>
        <v>23.039083055240908</v>
      </c>
    </row>
    <row r="821" spans="2:8" ht="51" x14ac:dyDescent="0.2">
      <c r="B821" s="19" t="s">
        <v>1110</v>
      </c>
      <c r="C821" s="20" t="s">
        <v>1352</v>
      </c>
      <c r="D821" s="21">
        <v>0</v>
      </c>
      <c r="E821" s="21">
        <v>0</v>
      </c>
      <c r="F821" s="21">
        <v>313.81574999999998</v>
      </c>
      <c r="G821" s="9">
        <v>0</v>
      </c>
      <c r="H821" s="9">
        <v>0</v>
      </c>
    </row>
    <row r="822" spans="2:8" ht="25.5" x14ac:dyDescent="0.2">
      <c r="B822" s="19" t="s">
        <v>1111</v>
      </c>
      <c r="C822" s="20" t="s">
        <v>1347</v>
      </c>
      <c r="D822" s="21">
        <v>94.59572</v>
      </c>
      <c r="E822" s="21">
        <v>94.59572</v>
      </c>
      <c r="F822" s="21">
        <v>2144.0448199999996</v>
      </c>
      <c r="G822" s="9">
        <f t="shared" si="275"/>
        <v>22.665347015700071</v>
      </c>
      <c r="H822" s="9">
        <f t="shared" si="274"/>
        <v>22.665347015700071</v>
      </c>
    </row>
    <row r="823" spans="2:8" ht="51" x14ac:dyDescent="0.2">
      <c r="B823" s="19" t="s">
        <v>1112</v>
      </c>
      <c r="C823" s="20" t="s">
        <v>1352</v>
      </c>
      <c r="D823" s="21">
        <v>9170.4577899999986</v>
      </c>
      <c r="E823" s="21">
        <v>9170.4577899999986</v>
      </c>
      <c r="F823" s="21">
        <v>9225.8472700000002</v>
      </c>
      <c r="G823" s="9">
        <f t="shared" si="275"/>
        <v>1.0060399907254796</v>
      </c>
      <c r="H823" s="9">
        <f t="shared" si="274"/>
        <v>1.0060399907254796</v>
      </c>
    </row>
    <row r="824" spans="2:8" ht="25.5" x14ac:dyDescent="0.2">
      <c r="B824" s="19" t="s">
        <v>1113</v>
      </c>
      <c r="C824" s="20" t="s">
        <v>1348</v>
      </c>
      <c r="D824" s="21">
        <v>1709.1715099999999</v>
      </c>
      <c r="E824" s="21">
        <v>1709.1715099999999</v>
      </c>
      <c r="F824" s="21">
        <v>1709.1715099999999</v>
      </c>
      <c r="G824" s="9">
        <f t="shared" si="275"/>
        <v>1</v>
      </c>
      <c r="H824" s="9">
        <f t="shared" si="274"/>
        <v>1</v>
      </c>
    </row>
    <row r="825" spans="2:8" ht="51" x14ac:dyDescent="0.2">
      <c r="B825" s="19" t="s">
        <v>1114</v>
      </c>
      <c r="C825" s="20" t="s">
        <v>1352</v>
      </c>
      <c r="D825" s="21">
        <v>699.77473999999995</v>
      </c>
      <c r="E825" s="21">
        <v>699.77473999999995</v>
      </c>
      <c r="F825" s="21">
        <v>699.77473999999995</v>
      </c>
      <c r="G825" s="9">
        <f t="shared" si="275"/>
        <v>1</v>
      </c>
      <c r="H825" s="9">
        <f t="shared" si="274"/>
        <v>1</v>
      </c>
    </row>
    <row r="826" spans="2:8" ht="25.5" x14ac:dyDescent="0.2">
      <c r="B826" s="19" t="s">
        <v>1115</v>
      </c>
      <c r="C826" s="20" t="s">
        <v>1347</v>
      </c>
      <c r="D826" s="21">
        <v>0</v>
      </c>
      <c r="E826" s="21">
        <v>0</v>
      </c>
      <c r="F826" s="21">
        <v>545.82096000000001</v>
      </c>
      <c r="G826" s="9">
        <v>0</v>
      </c>
      <c r="H826" s="9">
        <v>0</v>
      </c>
    </row>
    <row r="827" spans="2:8" ht="51" x14ac:dyDescent="0.2">
      <c r="B827" s="19" t="s">
        <v>1116</v>
      </c>
      <c r="C827" s="20" t="s">
        <v>1352</v>
      </c>
      <c r="D827" s="21">
        <v>867.01818000000003</v>
      </c>
      <c r="E827" s="21">
        <v>867.01818000000003</v>
      </c>
      <c r="F827" s="21">
        <v>867.01818000000003</v>
      </c>
      <c r="G827" s="9">
        <f t="shared" si="275"/>
        <v>1</v>
      </c>
      <c r="H827" s="9">
        <f t="shared" si="274"/>
        <v>1</v>
      </c>
    </row>
    <row r="828" spans="2:8" ht="25.5" x14ac:dyDescent="0.2">
      <c r="B828" s="19" t="s">
        <v>1117</v>
      </c>
      <c r="C828" s="20" t="s">
        <v>1347</v>
      </c>
      <c r="D828" s="21">
        <v>420971.65482</v>
      </c>
      <c r="E828" s="21">
        <v>420971.65482</v>
      </c>
      <c r="F828" s="21">
        <v>421333.48450000002</v>
      </c>
      <c r="G828" s="9">
        <f t="shared" si="275"/>
        <v>1.0008595107909457</v>
      </c>
      <c r="H828" s="9">
        <f t="shared" si="274"/>
        <v>1.0008595107909457</v>
      </c>
    </row>
    <row r="829" spans="2:8" ht="38.25" x14ac:dyDescent="0.2">
      <c r="B829" s="19" t="s">
        <v>1118</v>
      </c>
      <c r="C829" s="20" t="s">
        <v>1355</v>
      </c>
      <c r="D829" s="21">
        <v>0</v>
      </c>
      <c r="E829" s="21">
        <v>0</v>
      </c>
      <c r="F829" s="21">
        <v>539.79999999999995</v>
      </c>
      <c r="G829" s="9">
        <v>0</v>
      </c>
      <c r="H829" s="9">
        <v>0</v>
      </c>
    </row>
    <row r="830" spans="2:8" ht="89.25" x14ac:dyDescent="0.2">
      <c r="B830" s="19" t="s">
        <v>1119</v>
      </c>
      <c r="C830" s="20" t="s">
        <v>1356</v>
      </c>
      <c r="D830" s="21">
        <v>0</v>
      </c>
      <c r="E830" s="21">
        <v>0</v>
      </c>
      <c r="F830" s="21">
        <v>73.48</v>
      </c>
      <c r="G830" s="9">
        <v>0</v>
      </c>
      <c r="H830" s="9">
        <v>0</v>
      </c>
    </row>
    <row r="831" spans="2:8" ht="63.75" x14ac:dyDescent="0.2">
      <c r="B831" s="19" t="s">
        <v>1120</v>
      </c>
      <c r="C831" s="20" t="s">
        <v>1357</v>
      </c>
      <c r="D831" s="21">
        <v>0</v>
      </c>
      <c r="E831" s="21">
        <v>0</v>
      </c>
      <c r="F831" s="21">
        <v>1378.0139999999999</v>
      </c>
      <c r="G831" s="9">
        <v>0</v>
      </c>
      <c r="H831" s="9">
        <v>0</v>
      </c>
    </row>
    <row r="832" spans="2:8" ht="63.75" x14ac:dyDescent="0.2">
      <c r="B832" s="19" t="s">
        <v>1121</v>
      </c>
      <c r="C832" s="20" t="s">
        <v>1358</v>
      </c>
      <c r="D832" s="21">
        <v>0</v>
      </c>
      <c r="E832" s="21">
        <v>0</v>
      </c>
      <c r="F832" s="21">
        <v>9.6000000000000002E-2</v>
      </c>
      <c r="G832" s="9">
        <v>0</v>
      </c>
      <c r="H832" s="9">
        <v>0</v>
      </c>
    </row>
    <row r="833" spans="2:8" ht="51" x14ac:dyDescent="0.2">
      <c r="B833" s="19" t="s">
        <v>1122</v>
      </c>
      <c r="C833" s="20" t="s">
        <v>1352</v>
      </c>
      <c r="D833" s="21">
        <v>14162.260779999999</v>
      </c>
      <c r="E833" s="21">
        <v>14162.260779999999</v>
      </c>
      <c r="F833" s="21">
        <v>26921.654790000001</v>
      </c>
      <c r="G833" s="9">
        <f t="shared" si="275"/>
        <v>1.9009433033473631</v>
      </c>
      <c r="H833" s="9">
        <f t="shared" si="274"/>
        <v>1.9009433033473631</v>
      </c>
    </row>
    <row r="834" spans="2:8" ht="25.5" x14ac:dyDescent="0.2">
      <c r="B834" s="19" t="s">
        <v>1123</v>
      </c>
      <c r="C834" s="20" t="s">
        <v>1348</v>
      </c>
      <c r="D834" s="21">
        <v>76024.820829999997</v>
      </c>
      <c r="E834" s="21">
        <v>76024.820829999997</v>
      </c>
      <c r="F834" s="21">
        <v>82251.489279999994</v>
      </c>
      <c r="G834" s="9">
        <f t="shared" si="275"/>
        <v>1.0819030993038907</v>
      </c>
      <c r="H834" s="9">
        <f t="shared" si="274"/>
        <v>1.0819030993038907</v>
      </c>
    </row>
    <row r="835" spans="2:8" ht="25.5" x14ac:dyDescent="0.2">
      <c r="B835" s="19" t="s">
        <v>1124</v>
      </c>
      <c r="C835" s="20" t="s">
        <v>1349</v>
      </c>
      <c r="D835" s="21">
        <v>8121.28352</v>
      </c>
      <c r="E835" s="21">
        <v>8121.28352</v>
      </c>
      <c r="F835" s="21">
        <v>8146.7855899999995</v>
      </c>
      <c r="G835" s="9">
        <f t="shared" si="275"/>
        <v>1.0031401526540966</v>
      </c>
      <c r="H835" s="9">
        <f t="shared" si="274"/>
        <v>1.0031401526540966</v>
      </c>
    </row>
    <row r="836" spans="2:8" ht="25.5" x14ac:dyDescent="0.2">
      <c r="B836" s="19" t="s">
        <v>1125</v>
      </c>
      <c r="C836" s="20" t="s">
        <v>1349</v>
      </c>
      <c r="D836" s="21">
        <v>9891.3300399999989</v>
      </c>
      <c r="E836" s="21">
        <v>9891.3300399999989</v>
      </c>
      <c r="F836" s="21">
        <v>9895.82323</v>
      </c>
      <c r="G836" s="9">
        <f t="shared" si="275"/>
        <v>1.0004542553915228</v>
      </c>
      <c r="H836" s="9">
        <f t="shared" si="274"/>
        <v>1.0004542553915228</v>
      </c>
    </row>
    <row r="837" spans="2:8" ht="25.5" x14ac:dyDescent="0.2">
      <c r="B837" s="19" t="s">
        <v>1126</v>
      </c>
      <c r="C837" s="20" t="s">
        <v>1347</v>
      </c>
      <c r="D837" s="21">
        <v>528.19202000000007</v>
      </c>
      <c r="E837" s="21">
        <v>528.19202000000007</v>
      </c>
      <c r="F837" s="21">
        <v>528.19202000000007</v>
      </c>
      <c r="G837" s="9">
        <f t="shared" si="275"/>
        <v>1</v>
      </c>
      <c r="H837" s="9">
        <f t="shared" si="274"/>
        <v>1</v>
      </c>
    </row>
    <row r="838" spans="2:8" ht="51" x14ac:dyDescent="0.2">
      <c r="B838" s="19" t="s">
        <v>1127</v>
      </c>
      <c r="C838" s="20" t="s">
        <v>1359</v>
      </c>
      <c r="D838" s="21">
        <v>25.51745</v>
      </c>
      <c r="E838" s="21">
        <v>25.51745</v>
      </c>
      <c r="F838" s="21">
        <v>637.86869999999999</v>
      </c>
      <c r="G838" s="9">
        <f t="shared" si="275"/>
        <v>24.997352791912984</v>
      </c>
      <c r="H838" s="9">
        <f t="shared" si="274"/>
        <v>24.997352791912984</v>
      </c>
    </row>
    <row r="839" spans="2:8" ht="51" x14ac:dyDescent="0.2">
      <c r="B839" s="19" t="s">
        <v>1128</v>
      </c>
      <c r="C839" s="20" t="s">
        <v>1352</v>
      </c>
      <c r="D839" s="21">
        <v>2309.6279</v>
      </c>
      <c r="E839" s="21">
        <v>2309.6279</v>
      </c>
      <c r="F839" s="21">
        <v>2474.0265499999996</v>
      </c>
      <c r="G839" s="9">
        <f t="shared" ref="G839:G864" si="276">F839/D839</f>
        <v>1.0711797125415743</v>
      </c>
      <c r="H839" s="9">
        <f t="shared" ref="H839:H864" si="277">F839/E839</f>
        <v>1.0711797125415743</v>
      </c>
    </row>
    <row r="840" spans="2:8" ht="51" x14ac:dyDescent="0.2">
      <c r="B840" s="19" t="s">
        <v>1129</v>
      </c>
      <c r="C840" s="20" t="s">
        <v>1352</v>
      </c>
      <c r="D840" s="21">
        <v>0</v>
      </c>
      <c r="E840" s="21">
        <v>0</v>
      </c>
      <c r="F840" s="21">
        <v>1.4999999999999999E-2</v>
      </c>
      <c r="G840" s="9">
        <v>0</v>
      </c>
      <c r="H840" s="9">
        <v>0</v>
      </c>
    </row>
    <row r="841" spans="2:8" ht="51" x14ac:dyDescent="0.2">
      <c r="B841" s="19" t="s">
        <v>1130</v>
      </c>
      <c r="C841" s="20" t="s">
        <v>1352</v>
      </c>
      <c r="D841" s="21">
        <v>775.56848000000002</v>
      </c>
      <c r="E841" s="21">
        <v>775.56848000000002</v>
      </c>
      <c r="F841" s="21">
        <v>13294.94659</v>
      </c>
      <c r="G841" s="9">
        <f t="shared" si="276"/>
        <v>17.142195605989556</v>
      </c>
      <c r="H841" s="9">
        <f t="shared" si="277"/>
        <v>17.142195605989556</v>
      </c>
    </row>
    <row r="842" spans="2:8" ht="25.5" x14ac:dyDescent="0.2">
      <c r="B842" s="19" t="s">
        <v>1131</v>
      </c>
      <c r="C842" s="20" t="s">
        <v>1348</v>
      </c>
      <c r="D842" s="21">
        <v>13.446999999999999</v>
      </c>
      <c r="E842" s="21">
        <v>13.446999999999999</v>
      </c>
      <c r="F842" s="21">
        <v>14.754190000000001</v>
      </c>
      <c r="G842" s="9">
        <f t="shared" si="276"/>
        <v>1.0972105302297912</v>
      </c>
      <c r="H842" s="9">
        <f t="shared" si="277"/>
        <v>1.0972105302297912</v>
      </c>
    </row>
    <row r="843" spans="2:8" ht="25.5" x14ac:dyDescent="0.2">
      <c r="B843" s="19" t="s">
        <v>1132</v>
      </c>
      <c r="C843" s="20" t="s">
        <v>1349</v>
      </c>
      <c r="D843" s="21">
        <v>849.83785</v>
      </c>
      <c r="E843" s="21">
        <v>849.83785</v>
      </c>
      <c r="F843" s="21">
        <v>1542.2268999999999</v>
      </c>
      <c r="G843" s="9">
        <f t="shared" si="276"/>
        <v>1.8147307748178076</v>
      </c>
      <c r="H843" s="9">
        <f t="shared" si="277"/>
        <v>1.8147307748178076</v>
      </c>
    </row>
    <row r="844" spans="2:8" ht="25.5" x14ac:dyDescent="0.2">
      <c r="B844" s="19" t="s">
        <v>1133</v>
      </c>
      <c r="C844" s="20" t="s">
        <v>1347</v>
      </c>
      <c r="D844" s="21">
        <v>601.11142000000007</v>
      </c>
      <c r="E844" s="21">
        <v>601.11142000000007</v>
      </c>
      <c r="F844" s="21">
        <v>601.11142000000007</v>
      </c>
      <c r="G844" s="9">
        <f t="shared" si="276"/>
        <v>1</v>
      </c>
      <c r="H844" s="9">
        <f t="shared" si="277"/>
        <v>1</v>
      </c>
    </row>
    <row r="845" spans="2:8" ht="51" x14ac:dyDescent="0.2">
      <c r="B845" s="19" t="s">
        <v>1134</v>
      </c>
      <c r="C845" s="20" t="s">
        <v>1352</v>
      </c>
      <c r="D845" s="21">
        <v>17136.62542</v>
      </c>
      <c r="E845" s="21">
        <v>17136.62542</v>
      </c>
      <c r="F845" s="21">
        <v>17171.971089999999</v>
      </c>
      <c r="G845" s="9">
        <f t="shared" si="276"/>
        <v>1.0020625805334316</v>
      </c>
      <c r="H845" s="9">
        <f t="shared" si="277"/>
        <v>1.0020625805334316</v>
      </c>
    </row>
    <row r="846" spans="2:8" ht="25.5" x14ac:dyDescent="0.2">
      <c r="B846" s="19" t="s">
        <v>1135</v>
      </c>
      <c r="C846" s="20" t="s">
        <v>1348</v>
      </c>
      <c r="D846" s="21">
        <v>9702.6239800000003</v>
      </c>
      <c r="E846" s="21">
        <v>9702.6239800000003</v>
      </c>
      <c r="F846" s="21">
        <v>13494.33207</v>
      </c>
      <c r="G846" s="9">
        <f t="shared" si="276"/>
        <v>1.3907920267564569</v>
      </c>
      <c r="H846" s="9">
        <f t="shared" si="277"/>
        <v>1.3907920267564569</v>
      </c>
    </row>
    <row r="847" spans="2:8" ht="25.5" x14ac:dyDescent="0.2">
      <c r="B847" s="19" t="s">
        <v>1136</v>
      </c>
      <c r="C847" s="20" t="s">
        <v>1349</v>
      </c>
      <c r="D847" s="21">
        <v>23049.334449999998</v>
      </c>
      <c r="E847" s="21">
        <v>23049.334449999998</v>
      </c>
      <c r="F847" s="21">
        <v>23316.314770000001</v>
      </c>
      <c r="G847" s="9">
        <f t="shared" si="276"/>
        <v>1.0115829947532391</v>
      </c>
      <c r="H847" s="9">
        <f t="shared" si="277"/>
        <v>1.0115829947532391</v>
      </c>
    </row>
    <row r="848" spans="2:8" ht="25.5" x14ac:dyDescent="0.2">
      <c r="B848" s="19" t="s">
        <v>1137</v>
      </c>
      <c r="C848" s="20" t="s">
        <v>1347</v>
      </c>
      <c r="D848" s="21">
        <v>60.04965</v>
      </c>
      <c r="E848" s="21">
        <v>60.04965</v>
      </c>
      <c r="F848" s="21">
        <v>60.04965</v>
      </c>
      <c r="G848" s="9">
        <f t="shared" si="276"/>
        <v>1</v>
      </c>
      <c r="H848" s="9">
        <f t="shared" si="277"/>
        <v>1</v>
      </c>
    </row>
    <row r="849" spans="2:8" ht="63.75" x14ac:dyDescent="0.2">
      <c r="B849" s="19" t="s">
        <v>1138</v>
      </c>
      <c r="C849" s="20" t="s">
        <v>1360</v>
      </c>
      <c r="D849" s="21">
        <v>34.920699999999997</v>
      </c>
      <c r="E849" s="21">
        <v>34.920699999999997</v>
      </c>
      <c r="F849" s="21">
        <v>0</v>
      </c>
      <c r="G849" s="9">
        <f t="shared" si="276"/>
        <v>0</v>
      </c>
      <c r="H849" s="9">
        <f t="shared" si="277"/>
        <v>0</v>
      </c>
    </row>
    <row r="850" spans="2:8" ht="63.75" x14ac:dyDescent="0.2">
      <c r="B850" s="19" t="s">
        <v>1139</v>
      </c>
      <c r="C850" s="20" t="s">
        <v>1361</v>
      </c>
      <c r="D850" s="21">
        <v>521.59303</v>
      </c>
      <c r="E850" s="21">
        <v>521.59303</v>
      </c>
      <c r="F850" s="21">
        <v>13360.087519999999</v>
      </c>
      <c r="G850" s="9">
        <f t="shared" si="276"/>
        <v>25.614006996987669</v>
      </c>
      <c r="H850" s="9">
        <f t="shared" si="277"/>
        <v>25.614006996987669</v>
      </c>
    </row>
    <row r="851" spans="2:8" ht="102" x14ac:dyDescent="0.2">
      <c r="B851" s="19" t="s">
        <v>1140</v>
      </c>
      <c r="C851" s="20" t="s">
        <v>1362</v>
      </c>
      <c r="D851" s="21">
        <v>1011.64153</v>
      </c>
      <c r="E851" s="21">
        <v>1011.64153</v>
      </c>
      <c r="F851" s="21">
        <v>13689.87134</v>
      </c>
      <c r="G851" s="9">
        <f t="shared" si="276"/>
        <v>13.532334264687611</v>
      </c>
      <c r="H851" s="9">
        <f t="shared" si="277"/>
        <v>13.532334264687611</v>
      </c>
    </row>
    <row r="852" spans="2:8" ht="51" x14ac:dyDescent="0.2">
      <c r="B852" s="19" t="s">
        <v>1141</v>
      </c>
      <c r="C852" s="20" t="s">
        <v>1352</v>
      </c>
      <c r="D852" s="21">
        <v>644642.60977999994</v>
      </c>
      <c r="E852" s="21">
        <v>644642.60977999994</v>
      </c>
      <c r="F852" s="21">
        <v>676892.16103999992</v>
      </c>
      <c r="G852" s="9">
        <f t="shared" si="276"/>
        <v>1.0500270239210621</v>
      </c>
      <c r="H852" s="9">
        <f t="shared" si="277"/>
        <v>1.0500270239210621</v>
      </c>
    </row>
    <row r="853" spans="2:8" ht="25.5" x14ac:dyDescent="0.2">
      <c r="B853" s="19" t="s">
        <v>1142</v>
      </c>
      <c r="C853" s="20" t="s">
        <v>1348</v>
      </c>
      <c r="D853" s="21">
        <v>39.732230000000001</v>
      </c>
      <c r="E853" s="21">
        <v>39.732230000000001</v>
      </c>
      <c r="F853" s="21">
        <v>39.732230000000001</v>
      </c>
      <c r="G853" s="9">
        <f t="shared" si="276"/>
        <v>1</v>
      </c>
      <c r="H853" s="9">
        <f t="shared" si="277"/>
        <v>1</v>
      </c>
    </row>
    <row r="854" spans="2:8" ht="25.5" x14ac:dyDescent="0.2">
      <c r="B854" s="19" t="s">
        <v>1143</v>
      </c>
      <c r="C854" s="20" t="s">
        <v>1349</v>
      </c>
      <c r="D854" s="21">
        <v>12.916129999999999</v>
      </c>
      <c r="E854" s="21">
        <v>12.916129999999999</v>
      </c>
      <c r="F854" s="21">
        <v>12.916129999999999</v>
      </c>
      <c r="G854" s="9">
        <f t="shared" si="276"/>
        <v>1</v>
      </c>
      <c r="H854" s="9">
        <f t="shared" si="277"/>
        <v>1</v>
      </c>
    </row>
    <row r="855" spans="2:8" ht="51" x14ac:dyDescent="0.2">
      <c r="B855" s="19" t="s">
        <v>1144</v>
      </c>
      <c r="C855" s="20" t="s">
        <v>1352</v>
      </c>
      <c r="D855" s="21">
        <v>23903.179329999999</v>
      </c>
      <c r="E855" s="21">
        <v>23903.179329999999</v>
      </c>
      <c r="F855" s="21">
        <v>23903.179329999999</v>
      </c>
      <c r="G855" s="9">
        <f t="shared" si="276"/>
        <v>1</v>
      </c>
      <c r="H855" s="9">
        <f t="shared" si="277"/>
        <v>1</v>
      </c>
    </row>
    <row r="856" spans="2:8" ht="51" x14ac:dyDescent="0.2">
      <c r="B856" s="19" t="s">
        <v>1145</v>
      </c>
      <c r="C856" s="20" t="s">
        <v>1363</v>
      </c>
      <c r="D856" s="21">
        <v>0</v>
      </c>
      <c r="E856" s="21">
        <v>0</v>
      </c>
      <c r="F856" s="21">
        <v>262.15386000000001</v>
      </c>
      <c r="G856" s="9">
        <v>0</v>
      </c>
      <c r="H856" s="9">
        <v>0</v>
      </c>
    </row>
    <row r="857" spans="2:8" ht="51" x14ac:dyDescent="0.2">
      <c r="B857" s="19" t="s">
        <v>1146</v>
      </c>
      <c r="C857" s="20" t="s">
        <v>1352</v>
      </c>
      <c r="D857" s="21">
        <v>81766.084780000005</v>
      </c>
      <c r="E857" s="21">
        <v>81766.084780000005</v>
      </c>
      <c r="F857" s="21">
        <v>83513.042310000004</v>
      </c>
      <c r="G857" s="9">
        <f t="shared" si="276"/>
        <v>1.0213653073239395</v>
      </c>
      <c r="H857" s="9">
        <f t="shared" si="277"/>
        <v>1.0213653073239395</v>
      </c>
    </row>
    <row r="858" spans="2:8" s="14" customFormat="1" ht="25.5" x14ac:dyDescent="0.2">
      <c r="B858" s="22" t="s">
        <v>1147</v>
      </c>
      <c r="C858" s="23" t="s">
        <v>1348</v>
      </c>
      <c r="D858" s="24">
        <v>11474.238019999999</v>
      </c>
      <c r="E858" s="24">
        <v>11474.238019999999</v>
      </c>
      <c r="F858" s="24">
        <v>11474.238019999999</v>
      </c>
      <c r="G858" s="9">
        <f t="shared" si="276"/>
        <v>1</v>
      </c>
      <c r="H858" s="9">
        <f t="shared" si="277"/>
        <v>1</v>
      </c>
    </row>
    <row r="859" spans="2:8" ht="51" x14ac:dyDescent="0.2">
      <c r="B859" s="19" t="s">
        <v>1148</v>
      </c>
      <c r="C859" s="20" t="s">
        <v>1352</v>
      </c>
      <c r="D859" s="21">
        <v>15.656510000000001</v>
      </c>
      <c r="E859" s="21">
        <v>15.656510000000001</v>
      </c>
      <c r="F859" s="21">
        <v>15.656510000000001</v>
      </c>
      <c r="G859" s="9">
        <f t="shared" si="276"/>
        <v>1</v>
      </c>
      <c r="H859" s="9">
        <f t="shared" si="277"/>
        <v>1</v>
      </c>
    </row>
    <row r="860" spans="2:8" ht="51" x14ac:dyDescent="0.2">
      <c r="B860" s="19" t="s">
        <v>1149</v>
      </c>
      <c r="C860" s="20" t="s">
        <v>1352</v>
      </c>
      <c r="D860" s="21">
        <v>19.197759999999999</v>
      </c>
      <c r="E860" s="21">
        <v>19.197759999999999</v>
      </c>
      <c r="F860" s="21">
        <v>19.197759999999999</v>
      </c>
      <c r="G860" s="9">
        <f t="shared" si="276"/>
        <v>1</v>
      </c>
      <c r="H860" s="9">
        <f t="shared" si="277"/>
        <v>1</v>
      </c>
    </row>
    <row r="861" spans="2:8" ht="25.5" x14ac:dyDescent="0.2">
      <c r="B861" s="19" t="s">
        <v>1150</v>
      </c>
      <c r="C861" s="20" t="s">
        <v>1347</v>
      </c>
      <c r="D861" s="21">
        <v>1699.7492199999999</v>
      </c>
      <c r="E861" s="21">
        <v>1699.7492199999999</v>
      </c>
      <c r="F861" s="21">
        <v>1699.7492199999999</v>
      </c>
      <c r="G861" s="9">
        <f t="shared" si="276"/>
        <v>1</v>
      </c>
      <c r="H861" s="9">
        <f t="shared" si="277"/>
        <v>1</v>
      </c>
    </row>
    <row r="862" spans="2:8" ht="38.25" x14ac:dyDescent="0.2">
      <c r="B862" s="19" t="s">
        <v>1151</v>
      </c>
      <c r="C862" s="20" t="s">
        <v>1364</v>
      </c>
      <c r="D862" s="21">
        <v>522.98018999999999</v>
      </c>
      <c r="E862" s="21">
        <v>522.98018999999999</v>
      </c>
      <c r="F862" s="21">
        <v>53503.128060000003</v>
      </c>
      <c r="G862" s="9">
        <f t="shared" si="276"/>
        <v>102.3043111059331</v>
      </c>
      <c r="H862" s="9">
        <f t="shared" si="277"/>
        <v>102.3043111059331</v>
      </c>
    </row>
    <row r="863" spans="2:8" ht="38.25" x14ac:dyDescent="0.2">
      <c r="B863" s="19" t="s">
        <v>1152</v>
      </c>
      <c r="C863" s="20" t="s">
        <v>1365</v>
      </c>
      <c r="D863" s="21">
        <v>3.6921200000000001</v>
      </c>
      <c r="E863" s="21">
        <v>3.6921200000000001</v>
      </c>
      <c r="F863" s="21">
        <v>92.302840000000003</v>
      </c>
      <c r="G863" s="9">
        <f t="shared" si="276"/>
        <v>24.999956664463777</v>
      </c>
      <c r="H863" s="9">
        <f t="shared" si="277"/>
        <v>24.999956664463777</v>
      </c>
    </row>
    <row r="864" spans="2:8" ht="51" x14ac:dyDescent="0.2">
      <c r="B864" s="19" t="s">
        <v>1153</v>
      </c>
      <c r="C864" s="20" t="s">
        <v>1352</v>
      </c>
      <c r="D864" s="21">
        <v>2843.4223999999999</v>
      </c>
      <c r="E864" s="21">
        <v>2843.4223999999999</v>
      </c>
      <c r="F864" s="21">
        <v>17819.391179999999</v>
      </c>
      <c r="G864" s="9">
        <f t="shared" si="276"/>
        <v>6.2668814805707376</v>
      </c>
      <c r="H864" s="9">
        <f t="shared" si="277"/>
        <v>6.2668814805707376</v>
      </c>
    </row>
    <row r="865" spans="2:8" ht="38.25" x14ac:dyDescent="0.2">
      <c r="B865" s="22" t="s">
        <v>1154</v>
      </c>
      <c r="C865" s="23" t="s">
        <v>1366</v>
      </c>
      <c r="D865" s="21">
        <v>0</v>
      </c>
      <c r="E865" s="21">
        <v>0</v>
      </c>
      <c r="F865" s="21">
        <v>-687800.14214999997</v>
      </c>
      <c r="G865" s="9">
        <v>0</v>
      </c>
      <c r="H865" s="9">
        <v>0</v>
      </c>
    </row>
    <row r="866" spans="2:8" ht="38.25" x14ac:dyDescent="0.2">
      <c r="B866" s="19" t="s">
        <v>1155</v>
      </c>
      <c r="C866" s="20" t="s">
        <v>1367</v>
      </c>
      <c r="D866" s="21">
        <v>0</v>
      </c>
      <c r="E866" s="21">
        <v>0</v>
      </c>
      <c r="F866" s="21">
        <v>-687800.14214999997</v>
      </c>
      <c r="G866" s="9">
        <v>0</v>
      </c>
      <c r="H866" s="9">
        <v>0</v>
      </c>
    </row>
    <row r="867" spans="2:8" ht="25.5" x14ac:dyDescent="0.2">
      <c r="B867" s="19" t="s">
        <v>1156</v>
      </c>
      <c r="C867" s="20" t="s">
        <v>1368</v>
      </c>
      <c r="D867" s="21">
        <v>0</v>
      </c>
      <c r="E867" s="21">
        <v>0</v>
      </c>
      <c r="F867" s="21">
        <v>-496.58817999999997</v>
      </c>
      <c r="G867" s="9">
        <v>0</v>
      </c>
      <c r="H867" s="9">
        <v>0</v>
      </c>
    </row>
    <row r="868" spans="2:8" ht="51" x14ac:dyDescent="0.2">
      <c r="B868" s="19" t="s">
        <v>1157</v>
      </c>
      <c r="C868" s="20" t="s">
        <v>1369</v>
      </c>
      <c r="D868" s="21">
        <v>0</v>
      </c>
      <c r="E868" s="21">
        <v>0</v>
      </c>
      <c r="F868" s="21">
        <v>-8.4129199999999997</v>
      </c>
      <c r="G868" s="9">
        <v>0</v>
      </c>
      <c r="H868" s="9">
        <v>0</v>
      </c>
    </row>
    <row r="869" spans="2:8" ht="51" x14ac:dyDescent="0.2">
      <c r="B869" s="19" t="s">
        <v>1158</v>
      </c>
      <c r="C869" s="20" t="s">
        <v>1370</v>
      </c>
      <c r="D869" s="21">
        <v>0</v>
      </c>
      <c r="E869" s="21">
        <v>0</v>
      </c>
      <c r="F869" s="21">
        <v>-4.7408400000000004</v>
      </c>
      <c r="G869" s="9">
        <v>0</v>
      </c>
      <c r="H869" s="9">
        <v>0</v>
      </c>
    </row>
    <row r="870" spans="2:8" ht="63.75" x14ac:dyDescent="0.2">
      <c r="B870" s="19" t="s">
        <v>1159</v>
      </c>
      <c r="C870" s="20" t="s">
        <v>1371</v>
      </c>
      <c r="D870" s="21">
        <v>0</v>
      </c>
      <c r="E870" s="21">
        <v>0</v>
      </c>
      <c r="F870" s="21">
        <v>-682.22249999999997</v>
      </c>
      <c r="G870" s="9">
        <v>0</v>
      </c>
      <c r="H870" s="9">
        <v>0</v>
      </c>
    </row>
    <row r="871" spans="2:8" ht="38.25" x14ac:dyDescent="0.2">
      <c r="B871" s="19" t="s">
        <v>1160</v>
      </c>
      <c r="C871" s="20" t="s">
        <v>1372</v>
      </c>
      <c r="D871" s="21">
        <v>0</v>
      </c>
      <c r="E871" s="21">
        <v>0</v>
      </c>
      <c r="F871" s="21">
        <v>-65.029910000000001</v>
      </c>
      <c r="G871" s="9">
        <v>0</v>
      </c>
      <c r="H871" s="9">
        <v>0</v>
      </c>
    </row>
    <row r="872" spans="2:8" ht="51" x14ac:dyDescent="0.2">
      <c r="B872" s="19" t="s">
        <v>1161</v>
      </c>
      <c r="C872" s="20" t="s">
        <v>1373</v>
      </c>
      <c r="D872" s="21">
        <v>0</v>
      </c>
      <c r="E872" s="21">
        <v>0</v>
      </c>
      <c r="F872" s="21">
        <v>-1650.1832199999999</v>
      </c>
      <c r="G872" s="9">
        <v>0</v>
      </c>
      <c r="H872" s="9">
        <v>0</v>
      </c>
    </row>
    <row r="873" spans="2:8" ht="38.25" x14ac:dyDescent="0.2">
      <c r="B873" s="19" t="s">
        <v>1162</v>
      </c>
      <c r="C873" s="20" t="s">
        <v>1374</v>
      </c>
      <c r="D873" s="21">
        <v>0</v>
      </c>
      <c r="E873" s="21">
        <v>0</v>
      </c>
      <c r="F873" s="21">
        <v>-3.6699099999999998</v>
      </c>
      <c r="G873" s="9">
        <v>0</v>
      </c>
      <c r="H873" s="9">
        <v>0</v>
      </c>
    </row>
    <row r="874" spans="2:8" ht="38.25" x14ac:dyDescent="0.2">
      <c r="B874" s="19" t="s">
        <v>1163</v>
      </c>
      <c r="C874" s="20" t="s">
        <v>1375</v>
      </c>
      <c r="D874" s="21">
        <v>0</v>
      </c>
      <c r="E874" s="21">
        <v>0</v>
      </c>
      <c r="F874" s="21">
        <v>-3.0810500000000003</v>
      </c>
      <c r="G874" s="9">
        <v>0</v>
      </c>
      <c r="H874" s="9">
        <v>0</v>
      </c>
    </row>
    <row r="875" spans="2:8" ht="51" x14ac:dyDescent="0.2">
      <c r="B875" s="19" t="s">
        <v>1164</v>
      </c>
      <c r="C875" s="20" t="s">
        <v>1376</v>
      </c>
      <c r="D875" s="21">
        <v>0</v>
      </c>
      <c r="E875" s="21">
        <v>0</v>
      </c>
      <c r="F875" s="21">
        <v>-29.679819999999999</v>
      </c>
      <c r="G875" s="9">
        <v>0</v>
      </c>
      <c r="H875" s="9">
        <v>0</v>
      </c>
    </row>
    <row r="876" spans="2:8" ht="38.25" x14ac:dyDescent="0.2">
      <c r="B876" s="19" t="s">
        <v>1165</v>
      </c>
      <c r="C876" s="20" t="s">
        <v>1377</v>
      </c>
      <c r="D876" s="21">
        <v>0</v>
      </c>
      <c r="E876" s="21">
        <v>0</v>
      </c>
      <c r="F876" s="21">
        <v>-215.16395</v>
      </c>
      <c r="G876" s="9">
        <v>0</v>
      </c>
      <c r="H876" s="9">
        <v>0</v>
      </c>
    </row>
    <row r="877" spans="2:8" ht="51" x14ac:dyDescent="0.2">
      <c r="B877" s="19" t="s">
        <v>1166</v>
      </c>
      <c r="C877" s="20" t="s">
        <v>1378</v>
      </c>
      <c r="D877" s="21">
        <v>0</v>
      </c>
      <c r="E877" s="21">
        <v>0</v>
      </c>
      <c r="F877" s="21">
        <v>-5841.8880799999997</v>
      </c>
      <c r="G877" s="9">
        <v>0</v>
      </c>
      <c r="H877" s="9">
        <v>0</v>
      </c>
    </row>
    <row r="878" spans="2:8" ht="102" x14ac:dyDescent="0.2">
      <c r="B878" s="19" t="s">
        <v>1167</v>
      </c>
      <c r="C878" s="20" t="s">
        <v>1379</v>
      </c>
      <c r="D878" s="21">
        <v>0</v>
      </c>
      <c r="E878" s="21">
        <v>0</v>
      </c>
      <c r="F878" s="21">
        <v>-210.18571</v>
      </c>
      <c r="G878" s="9">
        <v>0</v>
      </c>
      <c r="H878" s="9">
        <v>0</v>
      </c>
    </row>
    <row r="879" spans="2:8" ht="51" x14ac:dyDescent="0.2">
      <c r="B879" s="19" t="s">
        <v>1168</v>
      </c>
      <c r="C879" s="20" t="s">
        <v>1380</v>
      </c>
      <c r="D879" s="21">
        <v>0</v>
      </c>
      <c r="E879" s="21">
        <v>0</v>
      </c>
      <c r="F879" s="21">
        <v>-71.648929999999993</v>
      </c>
      <c r="G879" s="9">
        <v>0</v>
      </c>
      <c r="H879" s="9">
        <v>0</v>
      </c>
    </row>
    <row r="880" spans="2:8" ht="153" x14ac:dyDescent="0.2">
      <c r="B880" s="19" t="s">
        <v>1169</v>
      </c>
      <c r="C880" s="20" t="s">
        <v>1381</v>
      </c>
      <c r="D880" s="21">
        <v>0</v>
      </c>
      <c r="E880" s="21">
        <v>0</v>
      </c>
      <c r="F880" s="21">
        <v>-93.176000000000002</v>
      </c>
      <c r="G880" s="9">
        <v>0</v>
      </c>
      <c r="H880" s="9">
        <v>0</v>
      </c>
    </row>
    <row r="881" spans="2:8" ht="76.5" x14ac:dyDescent="0.2">
      <c r="B881" s="19" t="s">
        <v>1170</v>
      </c>
      <c r="C881" s="20" t="s">
        <v>1382</v>
      </c>
      <c r="D881" s="21">
        <v>0</v>
      </c>
      <c r="E881" s="21">
        <v>0</v>
      </c>
      <c r="F881" s="21">
        <v>-36273.755979999994</v>
      </c>
      <c r="G881" s="9">
        <v>0</v>
      </c>
      <c r="H881" s="9">
        <v>0</v>
      </c>
    </row>
    <row r="882" spans="2:8" ht="38.25" x14ac:dyDescent="0.2">
      <c r="B882" s="19" t="s">
        <v>1171</v>
      </c>
      <c r="C882" s="20" t="s">
        <v>1383</v>
      </c>
      <c r="D882" s="21">
        <v>0</v>
      </c>
      <c r="E882" s="21">
        <v>0</v>
      </c>
      <c r="F882" s="21">
        <v>-155.37522000000001</v>
      </c>
      <c r="G882" s="9">
        <v>0</v>
      </c>
      <c r="H882" s="9">
        <v>0</v>
      </c>
    </row>
    <row r="883" spans="2:8" ht="51" x14ac:dyDescent="0.2">
      <c r="B883" s="19" t="s">
        <v>1172</v>
      </c>
      <c r="C883" s="20" t="s">
        <v>1384</v>
      </c>
      <c r="D883" s="21">
        <v>0</v>
      </c>
      <c r="E883" s="21">
        <v>0</v>
      </c>
      <c r="F883" s="21">
        <v>-2338.3663500000002</v>
      </c>
      <c r="G883" s="9">
        <v>0</v>
      </c>
      <c r="H883" s="9">
        <v>0</v>
      </c>
    </row>
    <row r="884" spans="2:8" ht="38.25" x14ac:dyDescent="0.2">
      <c r="B884" s="19" t="s">
        <v>1173</v>
      </c>
      <c r="C884" s="20" t="s">
        <v>1385</v>
      </c>
      <c r="D884" s="21">
        <v>0</v>
      </c>
      <c r="E884" s="21">
        <v>0</v>
      </c>
      <c r="F884" s="21">
        <v>-8738.8053199999995</v>
      </c>
      <c r="G884" s="9">
        <v>0</v>
      </c>
      <c r="H884" s="9">
        <v>0</v>
      </c>
    </row>
    <row r="885" spans="2:8" ht="38.25" x14ac:dyDescent="0.2">
      <c r="B885" s="19" t="s">
        <v>1174</v>
      </c>
      <c r="C885" s="20" t="s">
        <v>1386</v>
      </c>
      <c r="D885" s="21">
        <v>0</v>
      </c>
      <c r="E885" s="21">
        <v>0</v>
      </c>
      <c r="F885" s="21">
        <v>-37098.882549999995</v>
      </c>
      <c r="G885" s="9">
        <v>0</v>
      </c>
      <c r="H885" s="9">
        <v>0</v>
      </c>
    </row>
    <row r="886" spans="2:8" ht="25.5" x14ac:dyDescent="0.2">
      <c r="B886" s="19" t="s">
        <v>1175</v>
      </c>
      <c r="C886" s="20" t="s">
        <v>1387</v>
      </c>
      <c r="D886" s="21">
        <v>0</v>
      </c>
      <c r="E886" s="21">
        <v>0</v>
      </c>
      <c r="F886" s="21">
        <v>-208.28514999999999</v>
      </c>
      <c r="G886" s="9">
        <v>0</v>
      </c>
      <c r="H886" s="9">
        <v>0</v>
      </c>
    </row>
    <row r="887" spans="2:8" ht="51" x14ac:dyDescent="0.2">
      <c r="B887" s="19" t="s">
        <v>1176</v>
      </c>
      <c r="C887" s="20" t="s">
        <v>1388</v>
      </c>
      <c r="D887" s="21">
        <v>0</v>
      </c>
      <c r="E887" s="21">
        <v>0</v>
      </c>
      <c r="F887" s="21">
        <v>-13.797370000000001</v>
      </c>
      <c r="G887" s="9">
        <v>0</v>
      </c>
      <c r="H887" s="9">
        <v>0</v>
      </c>
    </row>
    <row r="888" spans="2:8" ht="63.75" x14ac:dyDescent="0.2">
      <c r="B888" s="19" t="s">
        <v>1177</v>
      </c>
      <c r="C888" s="20" t="s">
        <v>1389</v>
      </c>
      <c r="D888" s="21">
        <v>0</v>
      </c>
      <c r="E888" s="21">
        <v>0</v>
      </c>
      <c r="F888" s="21">
        <v>-140.73048</v>
      </c>
      <c r="G888" s="9">
        <v>0</v>
      </c>
      <c r="H888" s="9">
        <v>0</v>
      </c>
    </row>
    <row r="889" spans="2:8" ht="38.25" x14ac:dyDescent="0.2">
      <c r="B889" s="19" t="s">
        <v>1178</v>
      </c>
      <c r="C889" s="20" t="s">
        <v>1383</v>
      </c>
      <c r="D889" s="21">
        <v>0</v>
      </c>
      <c r="E889" s="21">
        <v>0</v>
      </c>
      <c r="F889" s="21">
        <v>-590.63986</v>
      </c>
      <c r="G889" s="9">
        <v>0</v>
      </c>
      <c r="H889" s="9">
        <v>0</v>
      </c>
    </row>
    <row r="890" spans="2:8" ht="76.5" x14ac:dyDescent="0.2">
      <c r="B890" s="19" t="s">
        <v>1179</v>
      </c>
      <c r="C890" s="20" t="s">
        <v>1390</v>
      </c>
      <c r="D890" s="21">
        <v>0</v>
      </c>
      <c r="E890" s="21">
        <v>0</v>
      </c>
      <c r="F890" s="21">
        <v>-374.2713</v>
      </c>
      <c r="G890" s="9">
        <v>0</v>
      </c>
      <c r="H890" s="9">
        <v>0</v>
      </c>
    </row>
    <row r="891" spans="2:8" ht="25.5" x14ac:dyDescent="0.2">
      <c r="B891" s="19" t="s">
        <v>1180</v>
      </c>
      <c r="C891" s="20" t="s">
        <v>1391</v>
      </c>
      <c r="D891" s="21">
        <v>0</v>
      </c>
      <c r="E891" s="21">
        <v>0</v>
      </c>
      <c r="F891" s="21">
        <v>-149.26684</v>
      </c>
      <c r="G891" s="9">
        <v>0</v>
      </c>
      <c r="H891" s="9">
        <v>0</v>
      </c>
    </row>
    <row r="892" spans="2:8" ht="76.5" x14ac:dyDescent="0.2">
      <c r="B892" s="19" t="s">
        <v>1181</v>
      </c>
      <c r="C892" s="20" t="s">
        <v>1392</v>
      </c>
      <c r="D892" s="21">
        <v>0</v>
      </c>
      <c r="E892" s="21">
        <v>0</v>
      </c>
      <c r="F892" s="21">
        <v>-73.48</v>
      </c>
      <c r="G892" s="9">
        <v>0</v>
      </c>
      <c r="H892" s="9">
        <v>0</v>
      </c>
    </row>
    <row r="893" spans="2:8" ht="51" x14ac:dyDescent="0.2">
      <c r="B893" s="19" t="s">
        <v>1182</v>
      </c>
      <c r="C893" s="20" t="s">
        <v>1393</v>
      </c>
      <c r="D893" s="21">
        <v>0</v>
      </c>
      <c r="E893" s="21">
        <v>0</v>
      </c>
      <c r="F893" s="21">
        <v>-1378.0139999999999</v>
      </c>
      <c r="G893" s="9">
        <v>0</v>
      </c>
      <c r="H893" s="9">
        <v>0</v>
      </c>
    </row>
    <row r="894" spans="2:8" ht="63.75" x14ac:dyDescent="0.2">
      <c r="B894" s="19" t="s">
        <v>1183</v>
      </c>
      <c r="C894" s="20" t="s">
        <v>1394</v>
      </c>
      <c r="D894" s="21">
        <v>0</v>
      </c>
      <c r="E894" s="21">
        <v>0</v>
      </c>
      <c r="F894" s="21">
        <v>-9.6000000000000002E-2</v>
      </c>
      <c r="G894" s="9">
        <v>0</v>
      </c>
      <c r="H894" s="9">
        <v>0</v>
      </c>
    </row>
    <row r="895" spans="2:8" ht="51" x14ac:dyDescent="0.2">
      <c r="B895" s="19" t="s">
        <v>1184</v>
      </c>
      <c r="C895" s="20" t="s">
        <v>1395</v>
      </c>
      <c r="D895" s="21">
        <v>0</v>
      </c>
      <c r="E895" s="21">
        <v>0</v>
      </c>
      <c r="F895" s="21">
        <v>-283.31716</v>
      </c>
      <c r="G895" s="9">
        <v>0</v>
      </c>
      <c r="H895" s="9">
        <v>0</v>
      </c>
    </row>
    <row r="896" spans="2:8" ht="76.5" x14ac:dyDescent="0.2">
      <c r="B896" s="19" t="s">
        <v>1185</v>
      </c>
      <c r="C896" s="20" t="s">
        <v>1396</v>
      </c>
      <c r="D896" s="21">
        <v>0</v>
      </c>
      <c r="E896" s="21">
        <v>0</v>
      </c>
      <c r="F896" s="21">
        <v>-8648.0286500000002</v>
      </c>
      <c r="G896" s="9">
        <v>0</v>
      </c>
      <c r="H896" s="9">
        <v>0</v>
      </c>
    </row>
    <row r="897" spans="2:8" ht="25.5" x14ac:dyDescent="0.2">
      <c r="B897" s="19" t="s">
        <v>1186</v>
      </c>
      <c r="C897" s="20" t="s">
        <v>1397</v>
      </c>
      <c r="D897" s="21">
        <v>0</v>
      </c>
      <c r="E897" s="21">
        <v>0</v>
      </c>
      <c r="F897" s="21">
        <v>-4293.9329200000002</v>
      </c>
      <c r="G897" s="9">
        <v>0</v>
      </c>
      <c r="H897" s="9">
        <v>0</v>
      </c>
    </row>
    <row r="898" spans="2:8" ht="51" x14ac:dyDescent="0.2">
      <c r="B898" s="19" t="s">
        <v>1187</v>
      </c>
      <c r="C898" s="20" t="s">
        <v>1398</v>
      </c>
      <c r="D898" s="21">
        <v>0</v>
      </c>
      <c r="E898" s="21">
        <v>0</v>
      </c>
      <c r="F898" s="21">
        <v>-80891.680099999998</v>
      </c>
      <c r="G898" s="9">
        <v>0</v>
      </c>
      <c r="H898" s="9">
        <v>0</v>
      </c>
    </row>
    <row r="899" spans="2:8" ht="63.75" x14ac:dyDescent="0.2">
      <c r="B899" s="19" t="s">
        <v>1188</v>
      </c>
      <c r="C899" s="20" t="s">
        <v>1399</v>
      </c>
      <c r="D899" s="21">
        <v>0</v>
      </c>
      <c r="E899" s="21">
        <v>0</v>
      </c>
      <c r="F899" s="21">
        <v>-7944.1583000000001</v>
      </c>
      <c r="G899" s="9">
        <v>0</v>
      </c>
      <c r="H899" s="9">
        <v>0</v>
      </c>
    </row>
    <row r="900" spans="2:8" ht="38.25" x14ac:dyDescent="0.2">
      <c r="B900" s="19" t="s">
        <v>1189</v>
      </c>
      <c r="C900" s="20" t="s">
        <v>1400</v>
      </c>
      <c r="D900" s="21">
        <v>0</v>
      </c>
      <c r="E900" s="21">
        <v>0</v>
      </c>
      <c r="F900" s="21">
        <v>-536.76457999999991</v>
      </c>
      <c r="G900" s="9">
        <v>0</v>
      </c>
      <c r="H900" s="9">
        <v>0</v>
      </c>
    </row>
    <row r="901" spans="2:8" ht="140.25" x14ac:dyDescent="0.2">
      <c r="B901" s="19" t="s">
        <v>1190</v>
      </c>
      <c r="C901" s="20" t="s">
        <v>1401</v>
      </c>
      <c r="D901" s="21">
        <v>0</v>
      </c>
      <c r="E901" s="21">
        <v>0</v>
      </c>
      <c r="F901" s="21">
        <v>-800.16498000000001</v>
      </c>
      <c r="G901" s="9">
        <v>0</v>
      </c>
      <c r="H901" s="9">
        <v>0</v>
      </c>
    </row>
    <row r="902" spans="2:8" ht="38.25" x14ac:dyDescent="0.2">
      <c r="B902" s="19" t="s">
        <v>1191</v>
      </c>
      <c r="C902" s="20" t="s">
        <v>1383</v>
      </c>
      <c r="D902" s="21">
        <v>0</v>
      </c>
      <c r="E902" s="21">
        <v>0</v>
      </c>
      <c r="F902" s="21">
        <v>-692.20904000000007</v>
      </c>
      <c r="G902" s="9">
        <v>0</v>
      </c>
      <c r="H902" s="9">
        <v>0</v>
      </c>
    </row>
    <row r="903" spans="2:8" ht="38.25" x14ac:dyDescent="0.2">
      <c r="B903" s="19" t="s">
        <v>1192</v>
      </c>
      <c r="C903" s="20" t="s">
        <v>1402</v>
      </c>
      <c r="D903" s="21">
        <v>0</v>
      </c>
      <c r="E903" s="21">
        <v>0</v>
      </c>
      <c r="F903" s="21">
        <v>-612.35125000000005</v>
      </c>
      <c r="G903" s="9">
        <v>0</v>
      </c>
      <c r="H903" s="9">
        <v>0</v>
      </c>
    </row>
    <row r="904" spans="2:8" ht="76.5" x14ac:dyDescent="0.2">
      <c r="B904" s="19" t="s">
        <v>1193</v>
      </c>
      <c r="C904" s="20" t="s">
        <v>1403</v>
      </c>
      <c r="D904" s="21">
        <v>0</v>
      </c>
      <c r="E904" s="21">
        <v>0</v>
      </c>
      <c r="F904" s="21">
        <v>-161350</v>
      </c>
      <c r="G904" s="9">
        <v>0</v>
      </c>
      <c r="H904" s="9">
        <v>0</v>
      </c>
    </row>
    <row r="905" spans="2:8" ht="25.5" x14ac:dyDescent="0.2">
      <c r="B905" s="19" t="s">
        <v>1194</v>
      </c>
      <c r="C905" s="20" t="s">
        <v>1404</v>
      </c>
      <c r="D905" s="21">
        <v>0</v>
      </c>
      <c r="E905" s="21">
        <v>0</v>
      </c>
      <c r="F905" s="21">
        <v>-353.98613</v>
      </c>
      <c r="G905" s="9">
        <v>0</v>
      </c>
      <c r="H905" s="9">
        <v>0</v>
      </c>
    </row>
    <row r="906" spans="2:8" ht="38.25" x14ac:dyDescent="0.2">
      <c r="B906" s="19" t="s">
        <v>1195</v>
      </c>
      <c r="C906" s="20" t="s">
        <v>1405</v>
      </c>
      <c r="D906" s="21">
        <v>0</v>
      </c>
      <c r="E906" s="21">
        <v>0</v>
      </c>
      <c r="F906" s="21">
        <v>-2430.6636100000001</v>
      </c>
      <c r="G906" s="9">
        <v>0</v>
      </c>
      <c r="H906" s="9">
        <v>0</v>
      </c>
    </row>
    <row r="907" spans="2:8" ht="25.5" x14ac:dyDescent="0.2">
      <c r="B907" s="19" t="s">
        <v>1196</v>
      </c>
      <c r="C907" s="20" t="s">
        <v>1406</v>
      </c>
      <c r="D907" s="21">
        <v>0</v>
      </c>
      <c r="E907" s="21">
        <v>0</v>
      </c>
      <c r="F907" s="21">
        <v>-2354.76847</v>
      </c>
      <c r="G907" s="9">
        <v>0</v>
      </c>
      <c r="H907" s="9">
        <v>0</v>
      </c>
    </row>
    <row r="908" spans="2:8" ht="38.25" x14ac:dyDescent="0.2">
      <c r="B908" s="19" t="s">
        <v>1197</v>
      </c>
      <c r="C908" s="20" t="s">
        <v>1407</v>
      </c>
      <c r="D908" s="21">
        <v>0</v>
      </c>
      <c r="E908" s="21">
        <v>0</v>
      </c>
      <c r="F908" s="21">
        <v>-4.5015299999999998</v>
      </c>
      <c r="G908" s="9">
        <v>0</v>
      </c>
      <c r="H908" s="9">
        <v>0</v>
      </c>
    </row>
    <row r="909" spans="2:8" ht="63.75" x14ac:dyDescent="0.2">
      <c r="B909" s="19" t="s">
        <v>1198</v>
      </c>
      <c r="C909" s="20" t="s">
        <v>1408</v>
      </c>
      <c r="D909" s="21">
        <v>0</v>
      </c>
      <c r="E909" s="21">
        <v>0</v>
      </c>
      <c r="F909" s="21">
        <v>-300.3</v>
      </c>
      <c r="G909" s="9">
        <v>0</v>
      </c>
      <c r="H909" s="9">
        <v>0</v>
      </c>
    </row>
    <row r="910" spans="2:8" ht="51" x14ac:dyDescent="0.2">
      <c r="B910" s="19" t="s">
        <v>1199</v>
      </c>
      <c r="C910" s="20" t="s">
        <v>1409</v>
      </c>
      <c r="D910" s="21">
        <v>0</v>
      </c>
      <c r="E910" s="21">
        <v>0</v>
      </c>
      <c r="F910" s="21">
        <v>-10744.1502</v>
      </c>
      <c r="G910" s="9">
        <v>0</v>
      </c>
      <c r="H910" s="9">
        <v>0</v>
      </c>
    </row>
    <row r="911" spans="2:8" ht="38.25" x14ac:dyDescent="0.2">
      <c r="B911" s="19" t="s">
        <v>1200</v>
      </c>
      <c r="C911" s="29" t="s">
        <v>1410</v>
      </c>
      <c r="D911" s="26">
        <v>0</v>
      </c>
      <c r="E911" s="26">
        <v>0</v>
      </c>
      <c r="F911" s="24">
        <v>-9.2399999999999999E-3</v>
      </c>
      <c r="G911" s="9">
        <v>0</v>
      </c>
      <c r="H911" s="9">
        <v>0</v>
      </c>
    </row>
    <row r="912" spans="2:8" ht="89.25" x14ac:dyDescent="0.2">
      <c r="B912" s="19" t="s">
        <v>1201</v>
      </c>
      <c r="C912" s="20" t="s">
        <v>1411</v>
      </c>
      <c r="D912" s="21">
        <v>0</v>
      </c>
      <c r="E912" s="21">
        <v>0</v>
      </c>
      <c r="F912" s="21">
        <v>-14712.672839999999</v>
      </c>
      <c r="G912" s="9">
        <v>0</v>
      </c>
      <c r="H912" s="9">
        <v>0</v>
      </c>
    </row>
    <row r="913" spans="2:8" ht="114.75" x14ac:dyDescent="0.2">
      <c r="B913" s="19" t="s">
        <v>1202</v>
      </c>
      <c r="C913" s="20" t="s">
        <v>1412</v>
      </c>
      <c r="D913" s="21">
        <v>0</v>
      </c>
      <c r="E913" s="21">
        <v>0</v>
      </c>
      <c r="F913" s="21">
        <v>-565.61453000000006</v>
      </c>
      <c r="G913" s="9">
        <v>0</v>
      </c>
      <c r="H913" s="9">
        <v>0</v>
      </c>
    </row>
    <row r="914" spans="2:8" ht="51" x14ac:dyDescent="0.2">
      <c r="B914" s="19" t="s">
        <v>1203</v>
      </c>
      <c r="C914" s="20" t="s">
        <v>1413</v>
      </c>
      <c r="D914" s="21">
        <v>0</v>
      </c>
      <c r="E914" s="21">
        <v>0</v>
      </c>
      <c r="F914" s="21">
        <v>-229835.27838999999</v>
      </c>
      <c r="G914" s="9">
        <v>0</v>
      </c>
      <c r="H914" s="9">
        <v>0</v>
      </c>
    </row>
    <row r="915" spans="2:8" ht="38.25" x14ac:dyDescent="0.2">
      <c r="B915" s="19" t="s">
        <v>1204</v>
      </c>
      <c r="C915" s="20" t="s">
        <v>1414</v>
      </c>
      <c r="D915" s="21">
        <v>0</v>
      </c>
      <c r="E915" s="21">
        <v>0</v>
      </c>
      <c r="F915" s="21">
        <v>-262.15386000000001</v>
      </c>
      <c r="G915" s="9">
        <v>0</v>
      </c>
      <c r="H915" s="9">
        <v>0</v>
      </c>
    </row>
    <row r="916" spans="2:8" ht="25.5" x14ac:dyDescent="0.2">
      <c r="B916" s="19" t="s">
        <v>1205</v>
      </c>
      <c r="C916" s="20" t="s">
        <v>1415</v>
      </c>
      <c r="D916" s="21">
        <v>0</v>
      </c>
      <c r="E916" s="21">
        <v>0</v>
      </c>
      <c r="F916" s="21">
        <v>-15.25526</v>
      </c>
      <c r="G916" s="9">
        <v>0</v>
      </c>
      <c r="H916" s="9">
        <v>0</v>
      </c>
    </row>
    <row r="917" spans="2:8" ht="38.25" x14ac:dyDescent="0.2">
      <c r="B917" s="19" t="s">
        <v>1206</v>
      </c>
      <c r="C917" s="20" t="s">
        <v>1383</v>
      </c>
      <c r="D917" s="21">
        <v>0</v>
      </c>
      <c r="E917" s="21">
        <v>0</v>
      </c>
      <c r="F917" s="21">
        <v>-5815.7329500000005</v>
      </c>
      <c r="G917" s="9">
        <v>0</v>
      </c>
      <c r="H917" s="9">
        <v>0</v>
      </c>
    </row>
    <row r="918" spans="2:8" ht="89.25" x14ac:dyDescent="0.2">
      <c r="B918" s="19" t="s">
        <v>1207</v>
      </c>
      <c r="C918" s="20" t="s">
        <v>1416</v>
      </c>
      <c r="D918" s="21">
        <v>0</v>
      </c>
      <c r="E918" s="21">
        <v>0</v>
      </c>
      <c r="F918" s="21">
        <v>-6239.7272999999996</v>
      </c>
      <c r="G918" s="9">
        <v>0</v>
      </c>
      <c r="H918" s="9">
        <v>0</v>
      </c>
    </row>
    <row r="919" spans="2:8" ht="38.25" x14ac:dyDescent="0.2">
      <c r="B919" s="19" t="s">
        <v>1208</v>
      </c>
      <c r="C919" s="20" t="s">
        <v>1417</v>
      </c>
      <c r="D919" s="21">
        <v>0</v>
      </c>
      <c r="E919" s="21">
        <v>0</v>
      </c>
      <c r="F919" s="21">
        <v>-51114.672700000003</v>
      </c>
      <c r="G919" s="9">
        <v>0</v>
      </c>
      <c r="H919" s="9">
        <v>0</v>
      </c>
    </row>
    <row r="920" spans="2:8" ht="38.25" x14ac:dyDescent="0.2">
      <c r="B920" s="30" t="s">
        <v>1209</v>
      </c>
      <c r="C920" s="31" t="s">
        <v>1418</v>
      </c>
      <c r="D920" s="32">
        <v>0</v>
      </c>
      <c r="E920" s="32">
        <v>0</v>
      </c>
      <c r="F920" s="32">
        <v>-88.610720000000001</v>
      </c>
      <c r="G920" s="33">
        <v>0</v>
      </c>
      <c r="H920" s="33">
        <v>0</v>
      </c>
    </row>
    <row r="921" spans="2:8" x14ac:dyDescent="0.2">
      <c r="B921" s="34"/>
      <c r="C921" s="35" t="s">
        <v>1419</v>
      </c>
      <c r="D921" s="24">
        <f>D662+D6</f>
        <v>277158160.29743004</v>
      </c>
      <c r="E921" s="24">
        <f t="shared" ref="E921:F921" si="278">E662+E6</f>
        <v>275091984.39783001</v>
      </c>
      <c r="F921" s="24">
        <f t="shared" si="278"/>
        <v>272188462.72150004</v>
      </c>
      <c r="G921" s="36">
        <f>F921/D921</f>
        <v>0.98206909163130252</v>
      </c>
      <c r="H921" s="36">
        <f>F921/E921</f>
        <v>0.9894452697969891</v>
      </c>
    </row>
    <row r="923" spans="2:8" x14ac:dyDescent="0.2">
      <c r="B923" s="45" t="s">
        <v>1420</v>
      </c>
      <c r="C923" s="45"/>
      <c r="D923" s="45"/>
      <c r="E923" s="45"/>
      <c r="F923" s="45"/>
      <c r="G923" s="45"/>
      <c r="H923" s="45"/>
    </row>
  </sheetData>
  <mergeCells count="10">
    <mergeCell ref="B923:H923"/>
    <mergeCell ref="H4:H5"/>
    <mergeCell ref="A1:G1"/>
    <mergeCell ref="B4:B5"/>
    <mergeCell ref="C4:C5"/>
    <mergeCell ref="D4:D5"/>
    <mergeCell ref="E4:E5"/>
    <mergeCell ref="F4:F5"/>
    <mergeCell ref="G4:G5"/>
    <mergeCell ref="A2:H2"/>
  </mergeCells>
  <printOptions horizontalCentered="1"/>
  <pageMargins left="0.78740157480314965" right="0.39370078740157483" top="0.43307086614173229" bottom="0.47244094488188981" header="0.15748031496062992" footer="0.15748031496062992"/>
  <pageSetup paperSize="9" scale="54" fitToHeight="0" orientation="portrait" r:id="rId1"/>
  <headerFooter>
    <oddFooter>Страница  &amp;P из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Результат</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Штибен Людмила Анатольевна</cp:lastModifiedBy>
  <cp:lastPrinted>2024-03-21T03:25:28Z</cp:lastPrinted>
  <dcterms:created xsi:type="dcterms:W3CDTF">2021-04-12T14:52:46Z</dcterms:created>
  <dcterms:modified xsi:type="dcterms:W3CDTF">2024-03-21T03:25:41Z</dcterms:modified>
</cp:coreProperties>
</file>